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1"/>
  </bookViews>
  <sheets>
    <sheet name="Приложение №1 Доходы" sheetId="1" r:id="rId1"/>
    <sheet name="№7 Вед.стр. расходов 2015" sheetId="2" r:id="rId2"/>
    <sheet name="Источники внутреннего фин. №3" sheetId="3" r:id="rId3"/>
    <sheet name="ПРиложение №2 Администраторы" sheetId="4" r:id="rId4"/>
    <sheet name="ПРиложение №4 Админис Источники" sheetId="5" r:id="rId5"/>
    <sheet name="Приложение №9" sheetId="6" r:id="rId6"/>
    <sheet name="Приложение №10" sheetId="7" r:id="rId7"/>
    <sheet name="Прил. 8 Вед.структура 2015-20 " sheetId="8" r:id="rId8"/>
    <sheet name="№5распр 2015" sheetId="9" r:id="rId9"/>
    <sheet name="№6 распр 2015-16" sheetId="10" r:id="rId10"/>
  </sheets>
  <definedNames/>
  <calcPr fullCalcOnLoad="1"/>
</workbook>
</file>

<file path=xl/comments10.xml><?xml version="1.0" encoding="utf-8"?>
<comments xmlns="http://schemas.openxmlformats.org/spreadsheetml/2006/main">
  <authors>
    <author>Buhgalter 1</author>
  </authors>
  <commentList>
    <comment ref="A113" authorId="0">
      <text>
        <r>
          <rPr>
            <b/>
            <sz val="8"/>
            <rFont val="Tahoma"/>
            <family val="2"/>
          </rPr>
          <t>Buhgalter 1:</t>
        </r>
        <r>
          <rPr>
            <sz val="8"/>
            <rFont val="Tahoma"/>
            <family val="2"/>
          </rPr>
          <t xml:space="preserve">
</t>
        </r>
      </text>
    </comment>
  </commentList>
</comments>
</file>

<file path=xl/comments2.xml><?xml version="1.0" encoding="utf-8"?>
<comments xmlns="http://schemas.openxmlformats.org/spreadsheetml/2006/main">
  <authors>
    <author>Buhgalter 1</author>
  </authors>
  <commentList>
    <comment ref="A81" authorId="0">
      <text>
        <r>
          <rPr>
            <b/>
            <sz val="8"/>
            <rFont val="Tahoma"/>
            <family val="2"/>
          </rPr>
          <t>Buhgalter 1:</t>
        </r>
        <r>
          <rPr>
            <sz val="8"/>
            <rFont val="Tahoma"/>
            <family val="2"/>
          </rPr>
          <t xml:space="preserve">
</t>
        </r>
      </text>
    </comment>
  </commentList>
</comments>
</file>

<file path=xl/comments8.xml><?xml version="1.0" encoding="utf-8"?>
<comments xmlns="http://schemas.openxmlformats.org/spreadsheetml/2006/main">
  <authors>
    <author>Buhgalter 1</author>
  </authors>
  <commentList>
    <comment ref="A76" authorId="0">
      <text>
        <r>
          <rPr>
            <b/>
            <sz val="8"/>
            <rFont val="Tahoma"/>
            <family val="2"/>
          </rPr>
          <t>Buhgalter 1:</t>
        </r>
        <r>
          <rPr>
            <sz val="8"/>
            <rFont val="Tahoma"/>
            <family val="2"/>
          </rPr>
          <t xml:space="preserve">
</t>
        </r>
      </text>
    </comment>
  </commentList>
</comments>
</file>

<file path=xl/comments9.xml><?xml version="1.0" encoding="utf-8"?>
<comments xmlns="http://schemas.openxmlformats.org/spreadsheetml/2006/main">
  <authors>
    <author>Buhgalter 1</author>
  </authors>
  <commentList>
    <comment ref="A117" authorId="0">
      <text>
        <r>
          <rPr>
            <b/>
            <sz val="8"/>
            <rFont val="Tahoma"/>
            <family val="2"/>
          </rPr>
          <t>Buhgalter 1:</t>
        </r>
        <r>
          <rPr>
            <sz val="8"/>
            <rFont val="Tahoma"/>
            <family val="2"/>
          </rPr>
          <t xml:space="preserve">
</t>
        </r>
      </text>
    </comment>
  </commentList>
</comments>
</file>

<file path=xl/sharedStrings.xml><?xml version="1.0" encoding="utf-8"?>
<sst xmlns="http://schemas.openxmlformats.org/spreadsheetml/2006/main" count="1417" uniqueCount="518">
  <si>
    <t>Земельный налог</t>
  </si>
  <si>
    <t>2 02 01001 10 0000 151</t>
  </si>
  <si>
    <t>1 17 05050 10 0000 180</t>
  </si>
  <si>
    <t>2 02 03024 10 0000 151</t>
  </si>
  <si>
    <t xml:space="preserve">        Наименование доходов</t>
  </si>
  <si>
    <t>Налоговые и неналоговые доходы</t>
  </si>
  <si>
    <t>НАЛОГИ НА ПРИБЫЛЬ, ДОХОДЫ</t>
  </si>
  <si>
    <t>НАЛОГИ НА ИМУЩЕСТВО</t>
  </si>
  <si>
    <t>Налог на имущество физических лиц</t>
  </si>
  <si>
    <t>Налог на имущество физических лиц, взимаемый по ставкам , применяемым к  объектам налогообложения , расположенным 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</si>
  <si>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t>
  </si>
  <si>
    <t>Земельный налог ,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</si>
  <si>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</si>
  <si>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 расположенным в границах поселений</t>
  </si>
  <si>
    <t xml:space="preserve">ДОХОДЫ ОТ ИСПОЛЬЗОВАНИЯ ИМУЩЕСТВА, НАХОДЯЩЕГОСЯ В ГОСУДАРСТВЕННОЙ И МУНИЦИПАЛЬНОЙ СОБСТВЕННОСТИ </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</si>
  <si>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поселений ,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</si>
  <si>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поселений и созданных ими учреждений ( за исключением имущества муниципальных автономных учреждений)</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</si>
  <si>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</si>
  <si>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ОКАЗАНИЯ ПЛАТНЫХ УСЛУГ И КОМПЕНСАЦИИ ЗАТРАТ ГОСУДАРСТВА</t>
  </si>
  <si>
    <t>ДОХОДЫ ОТ ПРОДАЖИ МАТЕРИАЛЬНЫХ И НЕМАТЕРИАЛЬНЫХ АКТИВОВ</t>
  </si>
  <si>
    <t>Доходы от реализации иного  имущества, находящегося в собственности поселений (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</si>
  <si>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НЕНАЛОГОВЫЕ ДОХОДЫ</t>
  </si>
  <si>
    <t xml:space="preserve">Прочие неналоговые доходы </t>
  </si>
  <si>
    <t>БЕЗВОЗМЕЗДНЫЕ ПОСТУПЛЕНИЯ</t>
  </si>
  <si>
    <t xml:space="preserve">Дотации бюджетам  поселений  на выравнивание уровня бюджетной обеспеченности </t>
  </si>
  <si>
    <t>В том числе:</t>
  </si>
  <si>
    <t>Субвенции бюджетам поселений на выполнение передаваемых полномочий субъектов Российской Федерации</t>
  </si>
  <si>
    <t xml:space="preserve">                          ВСЕГО ДОХОДОВ:</t>
  </si>
  <si>
    <t xml:space="preserve">                                                                                         к решению Совета Плесского городского</t>
  </si>
  <si>
    <t>0103</t>
  </si>
  <si>
    <t>0104</t>
  </si>
  <si>
    <t>0309</t>
  </si>
  <si>
    <t>0501</t>
  </si>
  <si>
    <t>0502</t>
  </si>
  <si>
    <t>0503</t>
  </si>
  <si>
    <t>0707</t>
  </si>
  <si>
    <t>0801</t>
  </si>
  <si>
    <t>Субвенции бюджетам поселений на осуществление первичного воинского учета на территориях, где отсутствуют военные комиссариаты</t>
  </si>
  <si>
    <t>Наименование</t>
  </si>
  <si>
    <t>0203</t>
  </si>
  <si>
    <t>Код раздела, подраздела</t>
  </si>
  <si>
    <t>Код целевой статьи</t>
  </si>
  <si>
    <t>Код вида расходов</t>
  </si>
  <si>
    <t>500</t>
  </si>
  <si>
    <t>ИТОГО</t>
  </si>
  <si>
    <t>2 02 02999 10 0000 151</t>
  </si>
  <si>
    <t xml:space="preserve">Прочие субсидии бюджетам поселений. </t>
  </si>
  <si>
    <t>2 02 04025 10 0000 151</t>
  </si>
  <si>
    <t>0705</t>
  </si>
  <si>
    <t>1001</t>
  </si>
  <si>
    <t>ИСТОЧНИКИ ВНУТРЕННЕГО ФИНАНСИРОВАНИЯ</t>
  </si>
  <si>
    <t>Код бюджетной классификации</t>
  </si>
  <si>
    <t>Изменение остатков средств на счетах по учету средств бюджета</t>
  </si>
  <si>
    <t>Увеличение прочих остатков средств бюджета</t>
  </si>
  <si>
    <t>Увеличение прочих остатков денежных средств бюджетов поселений</t>
  </si>
  <si>
    <t>Уменьшение остатков средств бюджета</t>
  </si>
  <si>
    <t>Уменьшение остатков денежных средств бюджетов поселений</t>
  </si>
  <si>
    <t>Утверждено</t>
  </si>
  <si>
    <t>Измененния</t>
  </si>
  <si>
    <t>0111</t>
  </si>
  <si>
    <t>0113</t>
  </si>
  <si>
    <t>1101</t>
  </si>
  <si>
    <t>0409</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</si>
  <si>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</si>
  <si>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бюджетам поселений на поддержку мер по обеспечению сбалансированности бюджетов</t>
  </si>
  <si>
    <t>2 02 01003 10 0000 151</t>
  </si>
  <si>
    <t xml:space="preserve">                                               </t>
  </si>
  <si>
    <t>Код главного распорядителя</t>
  </si>
  <si>
    <t xml:space="preserve">         </t>
  </si>
  <si>
    <t>Администрация Приволжского муниципального района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</si>
  <si>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заключения договоров аренды указанных земельных участках</t>
  </si>
  <si>
    <t>Доходы от продажи земельных участков, государственная собственность на которые не разграничена и которые расположены в границах поселения</t>
  </si>
  <si>
    <t>1 16 90050 10 0000 140</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</si>
  <si>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</si>
  <si>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</si>
  <si>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1 17 01050 10 0000 180</t>
  </si>
  <si>
    <t>Невыясненные поступления, зачисляемые в бюджеты поселений</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</si>
  <si>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</si>
  <si>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Дотации бюджетам  поселений  на выравнивание уровня бюджетной обеспеченности поселений</t>
  </si>
  <si>
    <t>Межбюджетные трансферты, передаваемые бюджетам поселений на комплектование книжных фондов библиотек муниципальных образований</t>
  </si>
  <si>
    <t>2 02 02088 10 0001 151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</si>
  <si>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ЖКХ»</t>
  </si>
  <si>
    <t>2 02 02089 10 0001 151</t>
  </si>
  <si>
    <t xml:space="preserve">Субсидии бюджетам поселений на обеспечение мероприятий по капитальному ремонту многоквартирных домов за счет средств бюджетов </t>
  </si>
  <si>
    <t>Прочие субсидии бюджетам поселений</t>
  </si>
  <si>
    <t xml:space="preserve">                                                                          </t>
  </si>
  <si>
    <t>2 19 05000 10 0000 151</t>
  </si>
  <si>
    <t>01 05 02 01 02 0000 510</t>
  </si>
  <si>
    <t>Увеличение прочих остатков денежных средств бюджетов субъектов Российской Федерации</t>
  </si>
  <si>
    <t>Код классификации источников финансирования дефицитов бюджетов</t>
  </si>
  <si>
    <t xml:space="preserve">главного   
администратора
источников  
внутреннего  
финансирова-ния
дефицита
</t>
  </si>
  <si>
    <t xml:space="preserve">источников внутреннего 
финансирования     
дефицитов бюджетов
</t>
  </si>
  <si>
    <t xml:space="preserve">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
</t>
  </si>
  <si>
    <t>Администрация Плесского городского поселения. ИНН 3719009150; КПП 371901001</t>
  </si>
  <si>
    <t>01 05 02 01 02 0000 610</t>
  </si>
  <si>
    <t>Уменьшение прочих остатков денежных средств бюджетов субъектов Российской Федерации</t>
  </si>
  <si>
    <t>Программа</t>
  </si>
  <si>
    <t>Вид долгового обязательства</t>
  </si>
  <si>
    <t>Привлечение</t>
  </si>
  <si>
    <t xml:space="preserve"> 1 16 23051 10 0000 140</t>
  </si>
  <si>
    <t>1 14 02053 10 0000 410</t>
  </si>
  <si>
    <t>1 16 23052 10 0000 140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</si>
  <si>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</si>
  <si>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 xml:space="preserve">Прочие доходы от оказания платных услуг(работ) получателями средств бюджетов поселений </t>
  </si>
  <si>
    <t xml:space="preserve">Прочие доходы от оказания платных услуг (работ) получателями средств бюджетов поселений </t>
  </si>
  <si>
    <t xml:space="preserve">Прочие доходы откомпенсации затрат бюджетов поселений </t>
  </si>
  <si>
    <t>0412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</si>
  <si>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</si>
  <si>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</si>
  <si>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</si>
  <si>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поселения от       .        .        г.  №              </t>
  </si>
  <si>
    <t>2015 год</t>
  </si>
  <si>
    <t xml:space="preserve">Доходы бюджетов поселений от  возврата  остатков   убсидий,   субвенций   и   иных    межбюджетных    трансфертов,   имеющих    целевое    назначение,    прошлых лет из бюджетов муниципальных районов
</t>
  </si>
  <si>
    <t>Доходы  бюджетов  поселений  от  возврата  иными                                    организациями остатков субсидий прошлых лет</t>
  </si>
  <si>
    <t>2 02 02077 10 0000 151</t>
  </si>
  <si>
    <t>000 1 00 00000 00 0000 000</t>
  </si>
  <si>
    <t>000 1 01 00000 00 0000 000</t>
  </si>
  <si>
    <t>182 1 01 02010 01 0000 110</t>
  </si>
  <si>
    <t>182 1 01 02020 01 0000 110</t>
  </si>
  <si>
    <t>182 1 01 02030 01 0000 110</t>
  </si>
  <si>
    <t>182 1 05 03010 01 0000 110</t>
  </si>
  <si>
    <t>000 1 06 00000 00 0000 000</t>
  </si>
  <si>
    <t xml:space="preserve">000 1 06 01000 00 0000 110 </t>
  </si>
  <si>
    <t xml:space="preserve">182 1 06 01030 10 0000 110 </t>
  </si>
  <si>
    <t>000 1 06 06000 00 0000 110</t>
  </si>
  <si>
    <t>000 1 06 06010 00 0000 110</t>
  </si>
  <si>
    <t xml:space="preserve">182 1 06 06013 10 0000 110 </t>
  </si>
  <si>
    <t xml:space="preserve">000 1 06 06020 00 0000 110 </t>
  </si>
  <si>
    <t xml:space="preserve">182 1 06 06023 10 0000 110 </t>
  </si>
  <si>
    <t>220 1 08 04020 01 1000 110</t>
  </si>
  <si>
    <t>000 1 11 00000 00 0000 000</t>
  </si>
  <si>
    <t xml:space="preserve">303 1 11 05013 10 0000 120         </t>
  </si>
  <si>
    <t>220 1 11 05035 10 0000 120</t>
  </si>
  <si>
    <t>220 1 11 09045 10 0000 120</t>
  </si>
  <si>
    <t>000 1 13 00000 00 0000 000</t>
  </si>
  <si>
    <t>220 1 13 01995 10 0000 130</t>
  </si>
  <si>
    <t>000 1 14 00000 00 0000 000</t>
  </si>
  <si>
    <t xml:space="preserve">220 1 14 02053 10 0000 410            </t>
  </si>
  <si>
    <t>303 1 14 06013 10 0000 430</t>
  </si>
  <si>
    <t>000 1 17 00000 00 0000 000</t>
  </si>
  <si>
    <t>220 1 17 05050 10 0000 180</t>
  </si>
  <si>
    <t>000 2 00 00000 00 0000 000</t>
  </si>
  <si>
    <t>220 2 02 01001 10 0000 151</t>
  </si>
  <si>
    <t>220 2 02 03015 10 0000 151</t>
  </si>
  <si>
    <t>220 2 02 03024 10 0000 151</t>
  </si>
  <si>
    <t>220 2 02 02999 10 0000 151</t>
  </si>
  <si>
    <t>Сумма</t>
  </si>
  <si>
    <t>Бюджетные кредиты от других бюджетов бюджетной системы Российской Федерации</t>
  </si>
  <si>
    <t>Погашение</t>
  </si>
  <si>
    <t>Кредиты кредитных организаций</t>
  </si>
  <si>
    <t>Предоставление</t>
  </si>
  <si>
    <t xml:space="preserve">                                                              К решению Совета Плесского городского поселения</t>
  </si>
  <si>
    <t>№ п/п</t>
  </si>
  <si>
    <t>Цель гарантиро-вания</t>
  </si>
  <si>
    <t>Наименование принципала</t>
  </si>
  <si>
    <t>Сумма гарантирования, тыс.руб.</t>
  </si>
  <si>
    <t>Наличие права регресс-ного требова-ния</t>
  </si>
  <si>
    <t>Проверка финан-сового состояния принци-пала</t>
  </si>
  <si>
    <t>Иные условия предоставления государственных гарантий</t>
  </si>
  <si>
    <t>Общая сумма</t>
  </si>
  <si>
    <t>тыс. рублей</t>
  </si>
  <si>
    <t xml:space="preserve">Объем бюджетных ассигнований на исполнение гарантий по возможным гарантийным случаям в 2015 году, </t>
  </si>
  <si>
    <t>За счёт источников внутреннего финансирования дефицита бюджета Плесского городского поселения</t>
  </si>
  <si>
    <t>Исполнение государственных гарантий Плесского городского поселения,</t>
  </si>
  <si>
    <t xml:space="preserve">муниципальных гарантий Плесского городского поселения </t>
  </si>
  <si>
    <t>2016 год</t>
  </si>
  <si>
    <t xml:space="preserve">                                                                                       поселения от   .. 2013 г.  №        </t>
  </si>
  <si>
    <t>Субвенций бюджетам городских округов и поселений, входящих в состав территорий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на 2014 год и на плановый период 2015 и 2016 годов</t>
  </si>
  <si>
    <t>1004</t>
  </si>
  <si>
    <t>000 1 03 02000 01 0000 110</t>
  </si>
  <si>
    <t>000  1 03 00000 00 0000 000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</si>
  <si>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</si>
  <si>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</si>
  <si>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000 1 05 00000 00 0000 000</t>
  </si>
  <si>
    <t>НАЛОГИ НА СОВОКУПНЫЙ ДОХОД</t>
  </si>
  <si>
    <t>000 1 08 00000 00 0000 000</t>
  </si>
  <si>
    <t>ГОСУДАРСТВЕННАЯ ПОШЛИНА</t>
  </si>
  <si>
    <t xml:space="preserve">Наименование </t>
  </si>
  <si>
    <t>Код классификации доходов бюджетов Российской Федерации, код главного администратора доходов областного бюджета</t>
  </si>
  <si>
    <t>Доходы от реализации иного  имущества, находящегося в собственности поселений (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</si>
  <si>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</si>
  <si>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Возврат    остатков    субсидий     субвенций  и иных межбюджетных трансфертов, имеющих целевое назначение прошлых лет из бюджетов поселений</t>
  </si>
  <si>
    <t>Платежи, взимаемые органамиместного самоуправления   ( организациями)    поселений за выполнение определенных функций</t>
  </si>
  <si>
    <t>2 02 03026 10 0000 151</t>
  </si>
  <si>
    <t xml:space="preserve"> 1 11 05013 10 0000 120 </t>
  </si>
  <si>
    <t xml:space="preserve"> 114 06013 10 0000 430</t>
  </si>
  <si>
    <t xml:space="preserve"> 1 08 04020 01 0000 110</t>
  </si>
  <si>
    <t xml:space="preserve"> 1 11 05035 10 0000 120</t>
  </si>
  <si>
    <t xml:space="preserve"> 1 11 09045 10 0000 120</t>
  </si>
  <si>
    <t xml:space="preserve"> 1 13 01995 10 0000 130</t>
  </si>
  <si>
    <t xml:space="preserve"> 1 13 02995 10 0000 130</t>
  </si>
  <si>
    <t xml:space="preserve"> 1 15 02050 10 0000 140</t>
  </si>
  <si>
    <t xml:space="preserve"> 2 18 05010 10 0000 151</t>
  </si>
  <si>
    <t xml:space="preserve"> 2 18 05030 10 0000 180</t>
  </si>
  <si>
    <t xml:space="preserve"> 2 08 05000 10 0000 180</t>
  </si>
  <si>
    <t>220 01 05 00 00 00 0000 000</t>
  </si>
  <si>
    <t>220 01 05 02 00 00 0000 500</t>
  </si>
  <si>
    <t>220 01 05 02 01 10 0000 510</t>
  </si>
  <si>
    <t>220 01 05 02 00 00 0000 600</t>
  </si>
  <si>
    <t>220 01 05 02 01 10 0000 610</t>
  </si>
  <si>
    <t xml:space="preserve">Объем бюджетных ассигнований на исполнение гарантий по возможным гарантийным случаям в 2016 году, </t>
  </si>
  <si>
    <t>Непрограмные расходы</t>
  </si>
  <si>
    <t>Совет Плесского городского поселения</t>
  </si>
  <si>
    <t>4000000</t>
  </si>
  <si>
    <t>Администрация Плесского городского поселения</t>
  </si>
  <si>
    <t>100</t>
  </si>
  <si>
    <t>200</t>
  </si>
  <si>
    <t>800</t>
  </si>
  <si>
    <t>1000000</t>
  </si>
  <si>
    <t>2000000</t>
  </si>
  <si>
    <t>400</t>
  </si>
  <si>
    <t>300</t>
  </si>
  <si>
    <t>4596001</t>
  </si>
  <si>
    <t>1032103</t>
  </si>
  <si>
    <t>1042104</t>
  </si>
  <si>
    <t>тыс.руб.</t>
  </si>
  <si>
    <t>"О проекте  бюджета Плесского городского поселения</t>
  </si>
  <si>
    <t xml:space="preserve">                                                                          «О проекте  бюджета  Плесского городского поселения </t>
  </si>
  <si>
    <t xml:space="preserve"> "О проекте бюджета Плесского городского поселения на 2014год и  плановый период 2015-2016 годы»</t>
  </si>
  <si>
    <t>Единый сельскохозяйственный налог</t>
  </si>
  <si>
    <t xml:space="preserve">Код классификации доходов бюджетов Российской Федерации </t>
  </si>
  <si>
    <t xml:space="preserve">                                                                                         Приложение №8  </t>
  </si>
  <si>
    <t>220 2 02 03119 10 0000 151</t>
  </si>
  <si>
    <t xml:space="preserve">                                                                                                   Приложение №1</t>
  </si>
  <si>
    <t xml:space="preserve">                                                                                                      Приложение №2</t>
  </si>
  <si>
    <t xml:space="preserve">                                                                                                   Приложение №3</t>
  </si>
  <si>
    <t xml:space="preserve">                                                                                                      Приложение №4</t>
  </si>
  <si>
    <t xml:space="preserve"> 1 01 02010 01 0000 110</t>
  </si>
  <si>
    <t xml:space="preserve"> 1 01 02020 01 0000 110</t>
  </si>
  <si>
    <t xml:space="preserve"> 1 01 02030 01 0000 110</t>
  </si>
  <si>
    <t xml:space="preserve"> 1 05 03010 01 0000 110</t>
  </si>
  <si>
    <t xml:space="preserve"> 1 06 01030 10 0000 110 </t>
  </si>
  <si>
    <t xml:space="preserve"> 1 06 06013 10 0000 110 </t>
  </si>
  <si>
    <t xml:space="preserve"> 1 06 06023 10 0000 110 </t>
  </si>
  <si>
    <t>Управление Федерального казначейства по Смоленской области</t>
  </si>
  <si>
    <t>Управление Федеральной налоговой службы по Ивановской области</t>
  </si>
  <si>
    <t>Муниципальные гарантии Плесского городского поселенияпоселения</t>
  </si>
  <si>
    <t>Субсидии бюджетам поселений на софинансирование капитальных вложений в объекты муниципальной собственности</t>
  </si>
  <si>
    <t xml:space="preserve"> "О проекте бюджета Плесского городского поселения на 2015год и  плановый период 2016-2017 годы»</t>
  </si>
  <si>
    <t xml:space="preserve">Ведомственная структура расходов  бюджета Плесского городского поселения на 2015 год </t>
  </si>
  <si>
    <t>0130001</t>
  </si>
  <si>
    <t>0120001</t>
  </si>
  <si>
    <t>Обеспечение функций законодательного (представительного) органа городского поселения в рамках подпрограммы  "Информатизация и освещение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</si>
  <si>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Обеспечение функций  законодательного (представительного)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</si>
  <si>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Обеспечение функций  законодательного (представительного)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(Иные бюджетные ассигнования)</t>
  </si>
  <si>
    <t>Обеспечение функций  законодательного (представительного)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</si>
  <si>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администрации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</si>
  <si>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0130002</t>
  </si>
  <si>
    <t>0120003</t>
  </si>
  <si>
    <t>Обеспечение функций исполнительного органа городского поселения в рамках подпрограммы  "Информатизация и освещение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</si>
  <si>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0130003</t>
  </si>
  <si>
    <t>Обеспечение функций исполнительного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</si>
  <si>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исполнительного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</si>
  <si>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Обеспечение функций  исполнительного органа городского поселения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(Иные бюджетные ассигнования)</t>
  </si>
  <si>
    <t>0130004</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</si>
  <si>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контролю за исполнением бюджета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</si>
  <si>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Межбюджетные трансферты бюджетам муниципальных районов из бюджетов поселений на исполнение части полномочий по решению вопросов местного значения  по организации в границах поселения тепло-,газо-, водоснабжения, водоотведения, снабжения населения топливомв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</si>
  <si>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Межбюджетные трансферты бюджетам муниципальных районов из бюджетов поселений на исполнение части полномочийпо решению вопросов местного значения  на выдачу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резервирование земель и изъятие, в том числе путем выкупа, земельных участков в границах поселения для муниципальных нужд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</si>
  <si>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 xml:space="preserve">                                                                                       поселения от   .. 2014 г.  №        </t>
  </si>
  <si>
    <t>Межбюджетные трансферты бюджетам муниципальных районов из бюджетов поселений на исполнение части полномочийпо решению вопросов местного значения  на выдачу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резервирование земель и изъятие, в том числе путем выкупа, земельных участков в границах поселения для муниципальных нужд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</si>
  <si>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0112020</t>
  </si>
  <si>
    <t>Мероприятия по профессиональной подготовке, переподготовке и повышению квалификации в рамках подпрограммы  "Развитие муниципальной службы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</si>
  <si>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Освещение деятельности органов местного самоуправления   городского поселения, взаимодействие с населением  в рамках подпрограммы  "Информатизация и освещение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</si>
  <si>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0122002</t>
  </si>
  <si>
    <t>Повышение эффективности системы муниципального управления и инвестиционного потенциала городского поселения  в рамках подпрограммы  "Информатизация и освещение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 (Закупка  товаров,  работ  и  услуг  для государственных  (муниципальных) нужд)</t>
  </si>
  <si>
    <t>0122003</t>
  </si>
  <si>
    <t>Организация  и  проведение мероприятий, связанных  с государственными  праздниками,  юбилейными  и  памятными  датами,   в рамках подпрограммы  "Организация общегородских мероприятий в Плесском городском поселении" муниципальной программы  "Социальная политика в Плесском городском поселении" (Закупка  товаров,  работ  и  услуг  для государственных  (муниципальных) нужд)</t>
  </si>
  <si>
    <t>0212004</t>
  </si>
  <si>
    <t>Организация  и  проведение мероприятий, связанных  с государственными  праздниками,  юбилейными  и  памятными  датами,   в рамках подпрограммы  "Организация общегородских мероприятий в Плесском городском поселении" муниципальной программы  "Социальная политика в Плесском городском поселении" (Иные бюджетные ассигнования)</t>
  </si>
  <si>
    <t xml:space="preserve">Проведение мероприятий для детей  и молодежи   в рамках подппрограммы "Реализация молодежной политики в Плесском городском поселении" муниципальной программы "Социальная политика в Плесском городском поселении" ( Закупка товаров, работ и услуг для государственных (муниципальных) нужд)                  
</t>
  </si>
  <si>
    <t>0222021</t>
  </si>
  <si>
    <t xml:space="preserve">Проведение мероприятий для детей  и молодежи   в рамках подппрограммы "Реализация молодежной политики в Плесском городском поселении" муниципальной программы "Социальная политика в Плесском городском поселении" ( Иные бюджетные ассигнования)                  </t>
  </si>
  <si>
    <t xml:space="preserve">Проведение физкультурных и массовых спортивных мероприятий    в рамках подппрограммы "Развитие физической культуры в Плесском городском поселении" муниципальной программы "Социальная политика в Плесском городском поселении" ( Закупка товаров, работ и услуг для государственных (муниципальных) нужд)                  
</t>
  </si>
  <si>
    <t xml:space="preserve">Проведение физкультурных и массовых спортивных мероприятий    в рамках подппрограммы "Развитие физической культуры в Плесском городском поселении" муниципальной программы "Социальная политика в Плесском городском поселении" ( Иные бюджетные ассигнования)                  </t>
  </si>
  <si>
    <t>0232040</t>
  </si>
  <si>
    <t xml:space="preserve"> Обеспечение предоставления жилых помещений детям-сиротам и детям, оставшимся без попечения родителей  в рамках подппрограммы "Социальная поддержка детей-сирот в Плесском городском поселении" муниципальной программы "Социальная политика в Плесском городском поселении" (Капитальные вложения в объекты недвижимого имущества государственной (муниципальной) собственности)</t>
  </si>
  <si>
    <t>0248018</t>
  </si>
  <si>
    <t>Выплата пенсий за выслугу лет  в рамках подппрограммы "Социальная поддержка отдельных категорий граждан в Плесском городском поселении" муниципальной программы "Социальная политика в Плесском городском поселении" (Социальное обеспечение и иные выплаты населению)</t>
  </si>
  <si>
    <t>0257001</t>
  </si>
  <si>
    <t>0312001</t>
  </si>
  <si>
    <t>Оценка недвижимости, признание прав  и регулирование отношений по государственной  и муниципальной собственности в рамках подпрограммы "Повышение эффективности управления муниципальным имуществом" муниципальной программы "Управление и распоряжение муниципалдьным имуществом в Плесском городском поселении на 2015-2017 годы" (Закупка товаров, работ и услуг для государственных (муниципальных) нужд)</t>
  </si>
  <si>
    <t xml:space="preserve">Подготовка и защита населения от опасностей, возникающих при ведении военных действий, а также при вознгикновении чрезвычайных ситуаций и стихийных бедствий природного и техногенного характера в рамках подпрограммы "Осуществление мероприятий по гражданской обороне, защите населения и территорий Плесского городского поселения Приволжского муниципального района от чрезвычайных ситуаций природного и техногенного характера " муниципальной программы "Защита населения и территории от ЧС, обеспечения пожарной безопасности и безопасности людей на водных объектах" (Закупка товаров, работ и услуг для государственных (муниципальных) нужд)
</t>
  </si>
  <si>
    <t>0412010</t>
  </si>
  <si>
    <t>Обеспечение безопасности населениявследствие  чрезвычайных ситуаций  в рамках подпрограммы "Осуществление мероприятий по участию в предупреждении и ликвидации  последствий чрезвычайных ситуаций и обеспечению пожарной безопасности, в том числе по обеспечению безопасности людей на водных объектах, охране их жизни и здоровья" муниципальной программы "Защита населения и территории от ЧС, обеспечения пожарной безопасности и безопасности людей на водных объектах" (Закупка товаров, работ и услуг для государственных (муниципальных) нужд)</t>
  </si>
  <si>
    <t>0422011</t>
  </si>
  <si>
    <t>0422012</t>
  </si>
  <si>
    <t>Обеспечение пожарной безопастности и защиты населения Плесского городского поселения Приволжского муниципального района  в рамках подпрограммы "Осуществление мероприятий по участию в предупреждении и ликвидации  последствий чрезвычайных ситуаций и обеспечению пожарной безопасности, в том числе по обеспечению безопасности людей на водных объектах, охране их жизни и здоровья" муниципальной программы "Защита населения и территории от ЧС, обеспечения пожарной безопасности и безопасности людей на водных объектах" (Закупка товаров, работ и услуг для государственных (муниципальных) нужд)</t>
  </si>
  <si>
    <t>Обеспечение проведения мероприятий по профилактике тероризма и экстримизма   в рамках подпрограммы "Осуществление мероприятий по участию в профилактике терроризма и экстримизма на территории Плесского городского поселения" муниципальной программы "Защита населения и территории от ЧС, обеспечения пожарной безопасности и безопасности людей на водных объектах" (Закупка товаров, работ и услуг для государственных (муниципальных) нужд)</t>
  </si>
  <si>
    <t>0432013</t>
  </si>
  <si>
    <t>Осуществление первичного воинского учета на территориях, где отсутствуют военные коммисариаты в  рамках  
непрограммных расходов городского поселения  (Закупка  товаров,  работ  и  услуг  для государственных  (муниципальных) нужд)</t>
  </si>
  <si>
    <t>Резервные фонды местных администраций в рамках непрограмных расходов городского поселения  (Иные бюджетные ассигнования)</t>
  </si>
  <si>
    <t>Осуществление первичного воинского учета на территориях, где отсутствуют военные коммисариаты  в рамках непрограмных расходов городского поселения   (Закупка  товаров,  работ  и  услуг  для государственных  (муниципальных) нужд)</t>
  </si>
  <si>
    <t>на 2015 год и плановый период 2016-2017 годы"</t>
  </si>
  <si>
    <t xml:space="preserve">                                   Доходы бюджета Плесского городского поселения по кодам классификации доходов бюджетов на 2015 год и на плановый период 2016 и 2017 годов</t>
  </si>
  <si>
    <t>2017 год</t>
  </si>
  <si>
    <t>Субсидии бюджетам муниципальных образований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на 2015 и 2016 годы</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</si>
  <si>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на 2015 год</t>
  </si>
  <si>
    <t>220 2 02 03007 10 0000 151</t>
  </si>
  <si>
    <t>Субвенции бюджетам поселений на составление (изменение)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</si>
  <si>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городских и сельских поселений для предоставления субсидий юридическим лицам и  индивидуальным предпринимателям, предоставляющим коммунальные услуги по холодному водоснабжению, горячему водоснабжению, водоотведению и очистке сточных вод населению,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 </t>
  </si>
  <si>
    <t xml:space="preserve">Субвенции бюджетам городских округов и поселений, входящих в состав территорий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</si>
  <si>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220 2 02 04025 10 0000 151</t>
  </si>
  <si>
    <t>Межбюджетные трансфертов бюджетам городских округов, городских и сельских поселений Ивановской области для комплектования книжных фондов библиотек муниципальных образований</t>
  </si>
  <si>
    <t>Субсидия бюджету Плесского городского поселения Приволжского муниципального района на разработку проектно-сметной документации на создание комплекса обеспечивающей инфраструктуры туристско-рекреационного кластера «Плёс» в рамках подпрограммы«Развитие туризма в Ивановской области» государственной программы Ивановской области «Развитие физической культуры, спорта и туризма в Ивановской области»</t>
  </si>
  <si>
    <t>Субсидия бюджету Плесского городского поселения Приволжского муниципального района на создание комплекса обеспечивающей инфраструктуры туристско-рекреационного кластера «Плёс» в рамках подпрограммы «Развитие туризма в Ивановской области» государственной программы Ивановской области «Развитие физической культуры, спорта и туризма в Ивановской области»</t>
  </si>
  <si>
    <t>100 1 03 02230 01 0000 110</t>
  </si>
  <si>
    <t>Доходы от уплаты акцизов на дизельное топливо, зачисляемые в консолидированные бюджеты субъектов Российской Федерации</t>
  </si>
  <si>
    <t>100 1 03 02240 01 0000 110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</si>
  <si>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</si>
  <si>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</si>
  <si>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</si>
  <si>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</si>
  <si>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</si>
  <si>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2012127</t>
  </si>
  <si>
    <t>2018127</t>
  </si>
  <si>
    <t>2014128</t>
  </si>
  <si>
    <t>2018128</t>
  </si>
  <si>
    <t xml:space="preserve">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бюджета поселения (Капитальные вложения в объекты недвижимого имущества государственной (муниципальной) собственности)
</t>
  </si>
  <si>
    <t xml:space="preserve">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областного бюджета  ( Капитальные вложения в объекты недвижимого имущества государственной (муниципальной) собственности)
</t>
  </si>
  <si>
    <t xml:space="preserve">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бюджета поселения  (Капитальные вложения в объекты недвижимого имущества государственной (муниципальной) собственности)
</t>
  </si>
  <si>
    <t xml:space="preserve">Разработка проектно-сметной документации на 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бюджета поселения (Закупка товаров, работ и услуг для государственных (муниципальных) нужд) </t>
  </si>
  <si>
    <t xml:space="preserve">Разработка проектно-сметной документации на 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областного бюджета (Закупка товаров, работ и услуг для государственных (муниципальных) нужд) </t>
  </si>
  <si>
    <t xml:space="preserve">Создание комплекса обеспечивающей инфраструктуры туристско-рекреационного кластера «Плёс» в рамках подпрограммы "Создание туристко-рекреационного кластера "Плес"" муниципальной программы "Развитие туризма в Плесском городском поселении". Софинансирование из областного бюджета (Капитальные вложения в объекты недвижимого имущества государственной (муниципальной) собственности)
</t>
  </si>
  <si>
    <t>0107</t>
  </si>
  <si>
    <t>0130005</t>
  </si>
  <si>
    <t>0130006</t>
  </si>
  <si>
    <t>0130007</t>
  </si>
  <si>
    <t>Обеспечение проведения выборов в представительные органы муниципального образования в рамках непрограмных расходов городского поселения (Закупка товаров, работ и услуг для государственных (муниципальных) нужд)</t>
  </si>
  <si>
    <t>Составление (изменение) списков кандидатов в присяжные заседатели федеральных судов общей юрисдикции в Российской Федерации в рамках непрограмных расходов городского поселения (Закупка товаров, работ и услуг для государственных (муниципальных) нужд)</t>
  </si>
  <si>
    <t>0105</t>
  </si>
  <si>
    <t>Расходы на исполнение судебных актов в рамках непрограмных расходов городского поселения (Иные бюджетные ассигнования)</t>
  </si>
  <si>
    <t>Паспортизация автомобильных дорог общего пользования местного значения   в рамках подпрограммы "Содержание дорог общего пользования"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</si>
  <si>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Повышение уровня обустройства автомобильных дорог общего пользования   в рамках подпрограммы "Содержание дорог общего пользования"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</si>
  <si>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Расходы на текущий  ремонт уличной дорожной сети в рамках подпрограммы "Капитальный ремонт и ремонт улично-дорожной сети"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</si>
  <si>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Сумма , руб</t>
  </si>
  <si>
    <t>Расходы на разработку  проектно-сметной документации в рамках подпрограммы "Капитальный ремонт и ремонт улично-дорожной сети"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</si>
  <si>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Расходы на осуществление строительного контроля в рамках подпрограммы "Капитальный ремонт и ремонт улично-дорожной сети"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</si>
  <si>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Расходы на содержание автомобильных дорог общего пользования местного значения, пешеходных зон, тротуаров и искуственных сооружений на них в рамках подпрограммы "Содержание дорог общего пользования" муниуципальной программы"Развитие и содержание дорожного хозяйства на территории Плесского городского поселения" (Закупка товаров, работ и услуг для государственных (муниципальных) нужд)</t>
  </si>
  <si>
    <t>0618025</t>
  </si>
  <si>
    <t xml:space="preserve"> "О проекте бюджета Плесского городского поселения на 2015 год и  плановый период 2016-2017 годы»</t>
  </si>
  <si>
    <t xml:space="preserve">Ведомственная структура расходов  бюджета                                                                       Плесского городского поселения на 2016-2017 годы  </t>
  </si>
  <si>
    <t>Муниципальная программа Плесского городского поселения "Совершенствование местного самоуправления Плесского городского поселения"</t>
  </si>
  <si>
    <t>0100000</t>
  </si>
  <si>
    <t>Подпрограмма "Развитие муниципальной службы Плесского городского поселения"</t>
  </si>
  <si>
    <t>0110000</t>
  </si>
  <si>
    <t>Подпрограмма "Информатизация и освещение деятельности органов местного самоуправления Плесского городского поселения"</t>
  </si>
  <si>
    <t>0120000</t>
  </si>
  <si>
    <t>руб.</t>
  </si>
  <si>
    <t>Подпрограмма " Обеспечение деятельности органов местного самоуправления Плесского городского поселения"</t>
  </si>
  <si>
    <t>0130000</t>
  </si>
  <si>
    <t xml:space="preserve">Распределение бюджетных ассигнований по целевым статьям 
(муниципальным программамПлесского городского поселения и не включенным в муниципальные  программы Плесского городского поселения направлениям деятельности органов органов местного самоуправления Плесского городского поселения , группам видов расходов классификации расходов  бюджета Плесского городского поселения на 2016-2017 годы
</t>
  </si>
  <si>
    <t>"О проекте бюджета Плесского городского поселения на 2015 год и  плановый период 2016-2017 годов»</t>
  </si>
  <si>
    <t>Муниципальная программа Плесского городского поселения "Социальная политика в Плесском городском поселении"</t>
  </si>
  <si>
    <t>0200000</t>
  </si>
  <si>
    <t>0210000</t>
  </si>
  <si>
    <t>Подрограмма " Развитие физической культуры"</t>
  </si>
  <si>
    <t>0220000</t>
  </si>
  <si>
    <t>Подпрограмма " Организация общественных мероприятий"</t>
  </si>
  <si>
    <t>Подпрограмма " Социальная поддержка  детей-сирот"</t>
  </si>
  <si>
    <t>Подпрограмма "Социальная поддержка отдельных категорий граждан"</t>
  </si>
  <si>
    <t>0230000</t>
  </si>
  <si>
    <t>Подпрограмма "Реализация молодежной политики"</t>
  </si>
  <si>
    <t>Обеспечение предоставления жилых помещений детям-сиротам и детям, оставшимся без попечения родителей  в рамках подппрограммы "Социальная поддержка детей-сирот в Плесском городском поселении" муниципальной программы "Социальная политика в Плесском городском поселении" (Капитальные вложения в объекты недвижимого имущества государственной (муниципальной) собственности)</t>
  </si>
  <si>
    <t>0240000</t>
  </si>
  <si>
    <t>0250000</t>
  </si>
  <si>
    <t>Муниципальная программа "Управление и распоряжение муниципальным имуществом в Плесском городском поселении на 2015-2017 годы"</t>
  </si>
  <si>
    <t>0300000</t>
  </si>
  <si>
    <t>Подпрограмма " Повышение эффективности управления муниципальным имуществом"</t>
  </si>
  <si>
    <t>0310000</t>
  </si>
  <si>
    <t>0400000</t>
  </si>
  <si>
    <t>Муниципальная программа " Защита населения и территории от черезвычайных ситуаций, обеспечение пожарной безопасности и безопасности людей на водных объектах на 2015-2017 годы"</t>
  </si>
  <si>
    <t>Подпрограмма "Осуществление мероприятий по гражданской обороне, защите населения и территорий Плесского городского поселения Приволжского муниципального района от чрезвычайных ситуаций природного и техногенного характера"</t>
  </si>
  <si>
    <t>0410000</t>
  </si>
  <si>
    <t xml:space="preserve">Подпрограмма "Осуществление мероприятий по участию в предупреждении и ликвидации  последствий чрезвычайных ситуаций и обеспечению пожарной безопасности, в том числе по обеспечению безопасности людей на водных объектах, охране их жизни и здоровья" </t>
  </si>
  <si>
    <t>0420000</t>
  </si>
  <si>
    <t xml:space="preserve"> Подпрограмма "Осуществление мероприятий по участию в профилактике терроризма и экстримизма на территории Плесского городского поселения"</t>
  </si>
  <si>
    <t>0430000</t>
  </si>
  <si>
    <t>Муниципальная программа "Развитие и содержание дорожного хозяйства на территории Плесского городского поселения"</t>
  </si>
  <si>
    <t xml:space="preserve"> Подпрограмма "Содержание дорог общего пользования"</t>
  </si>
  <si>
    <t>0500000</t>
  </si>
  <si>
    <t>0510000</t>
  </si>
  <si>
    <t xml:space="preserve">Подпрограмма "Капитальный ремонт и ремонт улично-дорожной сети" </t>
  </si>
  <si>
    <t>0520000</t>
  </si>
  <si>
    <t>Муниципальная программа "Развитие туризма в Плесском городском поселении "</t>
  </si>
  <si>
    <t>Подпрограмма "Создание туристко-рекреационного кластера "Плес""</t>
  </si>
  <si>
    <t>2010000</t>
  </si>
  <si>
    <t>Непрограммные расходы органов местного самоуправления Плесского городского поселения</t>
  </si>
  <si>
    <t>4015120</t>
  </si>
  <si>
    <t>4021001</t>
  </si>
  <si>
    <t>4031002</t>
  </si>
  <si>
    <t>4045118</t>
  </si>
  <si>
    <t>Составление (изменение) списков кандидатов в присяжные заседатели федеральных судов общей юрисдикции в Российской Федерации в рамках непрограмных расходоворганов местного самоуправления Плесского городского поселения(Закупка товаров, работ и услуг для государственных (муниципальных) нужд)</t>
  </si>
  <si>
    <t>Составление (изменение) списков кандидатов в присяжные заседатели федеральных судов общей юрисдикции в Российской Федерации в рамках непрограмных расходов органов местного самоуправления Плесского городского поселения(Закупка товаров, работ и услуг для государственных (муниципальных) нужд)</t>
  </si>
  <si>
    <t>Обеспечение проведения выборов в представительные органы муниципального образования в рамках непрограмных расходов органов местного самоуправления Плесского городского поселения (Закупка товаров, работ и услуг для государственных (муниципальных) нужд)</t>
  </si>
  <si>
    <t>Резервные фонды местных администраций в рамках непрограмных расходоворганов местного самоуправления Плесского городского поселения  (Иные бюджетные ассигнования)</t>
  </si>
  <si>
    <t>Расходы на исполнение судебных актов в рамках непрограмных расходов органов местного самоуправления Плесского городского поселения (Иные бюджетные ассигнования)</t>
  </si>
  <si>
    <t>Осуществление первичного воинского учета на территориях, где отсутствуют военные коммисариаты  в рамках непрограмных расходов органов местного самоуправления Плесского городского поселения   (Закупка  товаров,  работ  и  услуг  для государственных  (муниципальных) нужд)</t>
  </si>
  <si>
    <t>4059003</t>
  </si>
  <si>
    <t>4011001</t>
  </si>
  <si>
    <t>4011002</t>
  </si>
  <si>
    <t>4015118</t>
  </si>
  <si>
    <t>4019003</t>
  </si>
  <si>
    <t>4010000</t>
  </si>
  <si>
    <t>4018067</t>
  </si>
  <si>
    <t>4012067</t>
  </si>
  <si>
    <t>Укрепление материально-технической базы муниципальных учреждений культуры Плесского городского поселения по наказам избирателей депутатам Ивановской областной Думы в рамках 
непрограммных расходоворганов местного самоуправления Плесского городского поселения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</si>
  <si>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Плесского городского поселения по наказам избирателей депутатам Ивановской областной Думы за счет средств бюджета поселения в рамках непрограммных расходов органов местного самоуправления Плесского городского поселения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</si>
  <si>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Плесского городского поселения по наказам избирателей депутатам Ивановской областной Думы за счет средств бюджета поселения в рамках непрограммных расходов органов местного самоуправления Плесского городского поселения (Закупка  товаров,  работ  и  услуг  для государственных  (муниципальных) нужд)</t>
  </si>
  <si>
    <t>Укрепление материально-технической базы муниципальных учреждений культуры Плесского городского поселения по наказам избирателей депутатам Ивановской областной Думы в рамках 
непрограммных расходов органов местного самоуправления Плесского городского поселения  (Закупка  товаров,  работ  и  услуг  для государственных  (муниципальных) нужд)</t>
  </si>
  <si>
    <t>1012101</t>
  </si>
  <si>
    <t>Уличное освещение в рамках подрограммы"Организация уличного освещения" муниципальной программы"Благоустройство территорий Плесского городского поселения" (Закупка товаров, работ и услуг для государственных (муниципальных) нужд)</t>
  </si>
  <si>
    <t>Озеленение в рамках подрограммы"Озеленение территории общего пользования"" муниципальной программы"Благоустройство территорий Плесского городского поселения" (Закупка товаров, работ и услуг для государственных (муниципальных) нужд)</t>
  </si>
  <si>
    <t>1022102</t>
  </si>
  <si>
    <t>Озеленение в рамках подрограммы"Озеленение территории общего пользования"" муниципальной программы "Благоустройство территорий Плесского городского поселения" (Закупка товаров, работ и услуг для государственных (муниципальных) нужд)</t>
  </si>
  <si>
    <t>Организация и содержание мест захоронения в рамках подрограммы"Организация и содержание мест захоронения" муниципальной программы"Благоустройство территорий Плесского городского поселения" (Закупка товаров, работ и услуг для государственных (муниципальных) нужд)</t>
  </si>
  <si>
    <t>Прочие мероприятия по благоустройству в рамках подрограммы "Комплексное благоустройство территории общего пользования"" муниципальной программы"Благоустройство территорий Плесского городского поселения" (Закупка товаров, работ и услуг для государственных (муниципальных) нужд)</t>
  </si>
  <si>
    <t>Муниципальная программа Благоустройство территорий Плесского городского поселения"</t>
  </si>
  <si>
    <t>Подпрограмма "Организация уличного освещения"</t>
  </si>
  <si>
    <t>Подпрограмма" Озеленение территории общего пользования"</t>
  </si>
  <si>
    <t>Подпрограмма " Организация и содержание мест захоронения"</t>
  </si>
  <si>
    <t>Подпрограмма " Комплексное благоустройство территории общего пользования"</t>
  </si>
  <si>
    <t>1010000</t>
  </si>
  <si>
    <t>1020000</t>
  </si>
  <si>
    <t>1030000</t>
  </si>
  <si>
    <t>1040000</t>
  </si>
  <si>
    <t xml:space="preserve">                                                                                   поселения от     .  . 2014г.  №              </t>
  </si>
  <si>
    <t>"«О проекте бюджета Плесского городского поселения на 2015 год и  плановый период 2016-2017 годы»</t>
  </si>
  <si>
    <t xml:space="preserve">дефицита бюджета Плесского городского поселения на на 2015 год                                                                 и на плановый период  2016 и 2017 годы
</t>
  </si>
  <si>
    <t>2015 год  Сумма, руб.</t>
  </si>
  <si>
    <t>2016 год  Сумма, руб.</t>
  </si>
  <si>
    <t>2017 год  Сумма, руб.</t>
  </si>
  <si>
    <t xml:space="preserve">                                                                                   поселения от     .  . 2014г.    №               </t>
  </si>
  <si>
    <t xml:space="preserve">на 2015 год и плановый период 2016-2017 годов» </t>
  </si>
  <si>
    <t>Перечень главных администраторов доходов  бюджета Плесского городского поселения  на 2015 год и плановый период 2016-2017годов</t>
  </si>
  <si>
    <t>1 03 02230 01 0000 110</t>
  </si>
  <si>
    <t xml:space="preserve"> 1 03 02240 01 0000 110</t>
  </si>
  <si>
    <t>1 03 02250 01 0000 110</t>
  </si>
  <si>
    <t xml:space="preserve"> 1 03 02260 01 0000 110</t>
  </si>
  <si>
    <t xml:space="preserve">                                                                                   поселения от      . . 2014г.    №               </t>
  </si>
  <si>
    <t xml:space="preserve">на 2015 год и плановый период 2016-2017 годы» </t>
  </si>
  <si>
    <t>Перечень главных администраторов источников внутрернего финансирования  дефицита бюджета Плесского городского поселения                                                                 на 2015 год и плановый период 2016-2017 годы</t>
  </si>
  <si>
    <t xml:space="preserve">                                                              №    от    .     .2014г. «О поекте бюджета Плесского городского  поселения</t>
  </si>
  <si>
    <t xml:space="preserve">                                                              на 2015год и на плановый период 2016 и 2017годы»</t>
  </si>
  <si>
    <t>Программа муниципальных внутренних заимствований Плесского городского поселения на на 2015 год и плановый период 2016-2017 годы</t>
  </si>
  <si>
    <t>на 2015 год и на плановый период 2016 и 2017 годов</t>
  </si>
  <si>
    <t>1.1. Перечень подлежащих предоставлению муниципальных гарантий Плесского городского  поселения в 2015-2017 годах:</t>
  </si>
  <si>
    <t>1.2. Общий объем бюджетных ассигнований, предусмотренных на исполнение муниципальных гарантий Плесского городского  поселения по возможным гарантийным случаям, в 2015 году и на плановый период 2016 и 2017 годов</t>
  </si>
  <si>
    <t xml:space="preserve">Объем бюджетных ассигнований на исполнение гарантий по возможным гарантийным случаям в 2017 году, </t>
  </si>
  <si>
    <t xml:space="preserve">Распределение бюджетных ассигнований по целевым статьям 
(муниципальным программам Плесского городского поселения и не включенным в муниципальные  программы Плесского городского поселения направлениям деятельности органов органов местного самоуправления Плесского городского поселения , группам видов расходов классификации расходов  бюджета Плесского городского поселения на 2015 год
</t>
  </si>
  <si>
    <t>Межбюджетные трансферты бюджетам муниципальных районов из бюджетов поселений на исполнение части полномочийпо решению вопросов местного значения  по организации определения поставщика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</si>
  <si>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Межбюджетные трансферты бюджетам муниципальных районов из бюджетов поселений на исполнение части полномочийпо решению вопросов местного значения  по по организации определения поставщика  в рамках подпрограммы  "Обеспечение деятельности органов местного самоуправления Плесского городского поселения" муниципальной программы  "Совершенствование местного самоуправления Плесского городского поселения"(Межбюджетные трансферы)</t>
  </si>
  <si>
    <t>Муниципальная программа "Благоустройство территорий Плесского городского поселения"</t>
  </si>
  <si>
    <t>Софинансирование работ по капитальному ремонту многоквартирных домов, проводимому с привлечением средств собственников помещений в многокваритрном доме, в частности муниципального жилого фонда  в рамках подпрограммы "Развитие жилищного хозяйства"муниципальной программы "Обеспечение качественными жилищно-коммунальными услугами населения Плесского городского поселения"      (Закупка товаров, работ и услуг для государственных (муниципальных) нужд)</t>
  </si>
  <si>
    <t>0614001</t>
  </si>
  <si>
    <t>Прочие мероприятия в области жилищного хозяйства  в рамках подпрограммы "Развитие жилищного хозяйства"муниципальной программы "Обеспечение качественными жилищно-коммунальными услугами населения Плесского городского поселения"    (Закупка товаров, работ и услуг для государственных (муниципальных) нужд)</t>
  </si>
  <si>
    <t>0612015</t>
  </si>
  <si>
    <t>0628025</t>
  </si>
  <si>
    <t>0626001</t>
  </si>
  <si>
    <t>0622017</t>
  </si>
  <si>
    <t>Субсидии юридическим лицам и  индивидуальным предпринимателям, предоставляющим коммунальные услуги по холодному водоснабжению, горячему водоснабжению, водоотведению и очистке сточных вод населению, на возмещение недополученных доходов в связи с приведением размера платы граждан за коммунальные услуги в соответствие с их предельными индексами в рамках подпрограммы "Создание условий для обеспечения качественными коммунальными услугами" муниципальной программы "Обеспечение качественными жилищно-коммунальными услугами населения Плесского городского поселения"  ( Иные бюджетные ассигнования)</t>
  </si>
  <si>
    <t>Возмещение недополученных доходов  организациям, предоставляющим населению бытовые услуги в рамках подпрограммы "Создание условий для обеспечения качественными коммунальными услугами" муниципальной программы "Обеспечение качественными жилищно-коммунальными услугами населения Плесского городского поселения"  (Иные бюджетные ассигнования)</t>
  </si>
  <si>
    <t>Прочие мероприятия в области коммунального хозяйства в рамках подпрограммы "Создание условий для обеспечения качественными коммунальными услугами" муниципальной программы "Обеспечение качественными жилищно-коммунальными услугами населения Плесского городского поселения"  (Закупка товаров, работ и услуг для государственных (муниципальных) нужд))</t>
  </si>
  <si>
    <t xml:space="preserve">Муниципальная программа "Обеспечение качественными жилищно-коммунальными услугами населения Плесского городского поселения" </t>
  </si>
  <si>
    <t>Подпрограмма "Развитие жилищного хозяйства"</t>
  </si>
  <si>
    <t>Подрпрограмма"Создание условий для обеспечения качественными коммунальными услугами"</t>
  </si>
  <si>
    <t>0600000</t>
  </si>
  <si>
    <t>0610000</t>
  </si>
  <si>
    <t>0620000</t>
  </si>
  <si>
    <t>0722110</t>
  </si>
  <si>
    <t>0512111</t>
  </si>
  <si>
    <t>0512112</t>
  </si>
  <si>
    <t>0512113</t>
  </si>
  <si>
    <t>0522114</t>
  </si>
  <si>
    <t>0522115</t>
  </si>
  <si>
    <t>0522116</t>
  </si>
  <si>
    <t>0810100</t>
  </si>
  <si>
    <t>0820200</t>
  </si>
  <si>
    <t>0818034</t>
  </si>
  <si>
    <t>0817034</t>
  </si>
  <si>
    <t>0828034</t>
  </si>
  <si>
    <t>0827034</t>
  </si>
  <si>
    <t>0825144</t>
  </si>
  <si>
    <t>0720101</t>
  </si>
  <si>
    <t>0720201</t>
  </si>
  <si>
    <t>Замена светильников на светодиодные в существующей сети уличного освещенияв рамках подрограммы "Повышение энергетической эффективности в бюджетной сфере" муниципальной программы  "Энергосбережение и повышение энергетической эффективности в Плесском городском поселении" (Закупка товаров, работ и услуг для государственных (муниципальных) нужд)</t>
  </si>
  <si>
    <t>Подпрограмма "Повышение энергетической эффективности в бюджетной сфере"</t>
  </si>
  <si>
    <t>Муниципальная программа "Энергосбережение и повышение энергетической эффективности в Плесском городском поселении"</t>
  </si>
  <si>
    <t>0720000</t>
  </si>
  <si>
    <t>0700000</t>
  </si>
  <si>
    <t>Проведение мероприятий по энергосбережению и повышению энергоэффективности в подведомственных учреждениях  (МКУ КБО Плесского городского поселения - Дома культуры)  в рамках подрограммы "Повышение энергетической эффективности в бюджетной сфере " муниципальной программы "Энергосбережение и повышение энергетической эффективности в Плесском городском поселении"  Закупка товаров, работ и услуг для государственных (муниципальных) нужд</t>
  </si>
  <si>
    <t>Проведение мероприятий по энергосбережению и повышению энергоэффективности в подведомственных учреждениях  (МКУ КБО Плесского городского поселения - Библиотеки)  в рамках подрограммы "Повышение энергетической эффективности в бюджетной сфере" муниципальной программы  "Энергосбережение и повышение энергетической эффективности в Плесском городском поселении"  Закупка товаров, работ и услуг для государственных (муниципальных) нужд</t>
  </si>
  <si>
    <t>Проведение мероприятий по энергосбережению и повышению энергоэффективности в подведомственных учреждениях  (МКУ КБО Плесского городского поселения - Дома культуры)  в рамках подрограммы "Повышение энергетической эффективности в бюджетной сфере" муниципальной программы   "Энергосбережение и повышение энергетической эффективности в Плесском городском поселении"  (Закупка товаров, работ и услуг для государственных (муниципальных) нужд)</t>
  </si>
  <si>
    <t>Замена светильников на светодиодные в существующей сети уличного освещения в рамках подрограммы "Повышение энергетической эффективности в бюджетной сфере" муниципальной программы   "Энергосбережение и повышение энергетической эффективности в Плесском городском поселении" (Закупка товаров, работ и услуг для государственных (муниципальных) нужд)</t>
  </si>
  <si>
    <t xml:space="preserve">                                                              Приложение  №10</t>
  </si>
  <si>
    <t xml:space="preserve">                                                              Приложение  №9</t>
  </si>
  <si>
    <t xml:space="preserve">                                                                                         Приложение №5  </t>
  </si>
  <si>
    <t xml:space="preserve">                                                                                         Приложение №6  </t>
  </si>
  <si>
    <t xml:space="preserve">                                                                                         Приложение №7</t>
  </si>
  <si>
    <t xml:space="preserve">                                                   №    от    .     .2014г. «О проекте  бюджета Плесского городского  поселения</t>
  </si>
  <si>
    <t>Обеспечение деятельности подведомственных учреждений (МКУ КБО Плесского городского поселения - Дома культуры) в рамках подпрограммы " Организация культурного досуга и отдыха населения Плесского городского поселения"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</si>
  <si>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подведомственных учреждений  (МКУ КБО Плесского городского поселения - Дома культуры)  в рамках подпрограммы " Организация культурного досуга и отдыха населения Плесского городского поселения" муниципальной программы " Развитие культуры и сферы досуга в Плесском городском поселении "  (Закупка товаров, работ и услуг для государственных (муниципальных) нужд)</t>
  </si>
  <si>
    <t>Обеспечение деятельности подведомственных учреждений (МКУ КБО Плесского городского поселения - Библиотеки) в рамках подпрограммы " Развитие библиотечной деятельности"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</si>
  <si>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подведомственных учреждений (МКУ КБО Плесского городского поселения -Библиотеки) в рамках подпрограммы " Развитие библиотечной деятельности" муниципальной программы " Развитие культуры и сферы досуга в Плесском городском поселении "  (Закупка товаров, работ и услуг для государственных (муниципальных) нужд)</t>
  </si>
  <si>
    <t>Обеспечение деятельности подведомственных учреждений ( МКУ КБО Плесского городского поселения  - Библиотеки)в рамках подпрограммы " Развитие библиотечной деятельности" муниципальной программы " Развитие культуры и сферы досуга в Плесском городском поселении "  (Иные бюджетные ассигнования)</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</si>
  <si>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областного бюджета  в рамках подпрограммы " Развитие библиотечной деятельности"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</si>
  <si>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бюджета  поселения в рамках подпрограммы " Развитие библиотечной деятельности"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</si>
  <si>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подведомственных учреждений  (МКУ КБО Плесского городского поселения - Дома культуры)  в рамках подпрограммы " Организация культурного досуга и отдыха населения Плесского городского поселения " муниципальной программы " Развитие культуры и сферы досуга в Плесском городском поселении "  (Иные бюджетные ассигнования)</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</si>
  <si>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областного бюджета в рамках подпрограммы " Организация культурного досуга и отдыха населения Плесского городского поселения"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</si>
  <si>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заработной платы  работников культуры муниципальных учреждений культуры   до средней заработной платы в Ивановской области за счет средств бюджета  поселения  в рамках подпрограммы" Организация культурного досуга и отдыха населения Плесского городского поселения муниципальной программы " Развитие культуры и сферы досуга в Плесском городском поселении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</si>
  <si>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книжных фондов библиотек муниципальных образований в рамках подпрограммы " Развитие библиотечной деятельности" муниципальной программы " Развитие культуры и сферы досуга в Плесском городском поселении "       (Закупка  товаров,  работ  и  услуг  для государственных  (муниципальных) нужд)</t>
  </si>
  <si>
    <t>Комплектование книжных фондов библиотек муниципальных образований  " Развитие библиотечной деятельности" муниципальной программы " Развитие культуры и сферы досуга в Плесском городском поселении "      (Закупка  товаров,  работ  и  услуг  для государственных  (муниципальных) нужд)</t>
  </si>
  <si>
    <t xml:space="preserve"> Муниципальная программа " Развитие культуры и сферы досуга в Плесском городском поселении " </t>
  </si>
  <si>
    <t>Подпрограмма  "Организация культурного досуга и отдыха населения Плесского городского поселения"</t>
  </si>
  <si>
    <t>0800000</t>
  </si>
  <si>
    <t>0810000</t>
  </si>
  <si>
    <t xml:space="preserve">Подпрограмма " Развитие библиотечной деятельности" </t>
  </si>
  <si>
    <t>0820000</t>
  </si>
  <si>
    <r>
      <t xml:space="preserve">                                                        </t>
    </r>
    <r>
      <rPr>
        <sz val="12"/>
        <rFont val="Times New Roman"/>
        <family val="1"/>
      </rPr>
      <t xml:space="preserve">                                                            </t>
    </r>
  </si>
</sst>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0"/>
    <numFmt numFmtId="180" formatCode="0.00000"/>
    <numFmt numFmtId="181" formatCode="0.000000"/>
    <numFmt numFmtId="182" formatCode="0.0000000"/>
  </numFmts>
  <fonts count="60">
    <font>
      <sz val="10"/>
      <name val="Arial Cyr"/>
      <family val="0"/>
    </font>
    <font>
      <u val="single"/>
      <sz val="10"/>
      <color indexed="12"/>
      <name val="Arial Cyr"/>
      <family val="0"/>
    </font>
    <font>
      <u val="single"/>
      <sz val="10"/>
      <color indexed="36"/>
      <name val="Arial Cyr"/>
      <family val="0"/>
    </font>
    <font>
      <sz val="12"/>
      <name val="Times New Roman"/>
      <family val="1"/>
    </font>
    <font>
      <sz val="10"/>
      <name val="Times New Roman"/>
      <family val="1"/>
    </font>
    <font>
      <b/>
      <sz val="12"/>
      <name val="Times New Roman"/>
      <family val="1"/>
    </font>
    <font>
      <b/>
      <sz val="14"/>
      <name val="Times New Roman"/>
      <family val="1"/>
    </font>
    <font>
      <b/>
      <sz val="10"/>
      <name val="Times New Roman"/>
      <family val="1"/>
    </font>
    <font>
      <sz val="14"/>
      <name val="Times New Roman"/>
      <family val="1"/>
    </font>
    <font>
      <sz val="9"/>
      <name val="Times New Roman"/>
      <family val="1"/>
    </font>
    <font>
      <b/>
      <sz val="8"/>
      <name val="Tahoma"/>
      <family val="2"/>
    </font>
    <font>
      <sz val="8"/>
      <name val="Tahoma"/>
      <family val="2"/>
    </font>
    <font>
      <sz val="11"/>
      <name val="Times New Roman"/>
      <family val="1"/>
    </font>
    <font>
      <b/>
      <sz val="10"/>
      <name val="Arial Cyr"/>
      <family val="0"/>
    </font>
    <font>
      <sz val="12"/>
      <name val="Arial Cyr"/>
      <family val="0"/>
    </font>
    <font>
      <sz val="12"/>
      <name val="Times New Roman CYR"/>
      <family val="0"/>
    </font>
    <font>
      <b/>
      <sz val="12"/>
      <name val="Times New Roman CYR"/>
      <family val="0"/>
    </font>
    <font>
      <b/>
      <u val="single"/>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10"/>
      <name val="Arial Cyr"/>
      <family val="0"/>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0"/>
      <color rgb="FFFF0000"/>
      <name val="Arial Cyr"/>
      <family val="0"/>
    </font>
    <font>
      <sz val="12"/>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bottom>
        <color indexed="63"/>
      </bottom>
    </border>
    <border>
      <left style="medium"/>
      <right style="medium">
        <color rgb="FF000000"/>
      </right>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color rgb="FF000000"/>
      </left>
      <right style="medium">
        <color rgb="FF000000"/>
      </right>
      <top>
        <color indexed="63"/>
      </top>
      <bottom style="medium">
        <color rgb="FF000000"/>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medium"/>
    </border>
    <border>
      <left style="thin"/>
      <right style="medium"/>
      <top>
        <color indexed="63"/>
      </top>
      <bottom style="thin"/>
    </border>
    <border>
      <left style="thin"/>
      <right style="medium"/>
      <top style="medium"/>
      <bottom style="medium"/>
    </border>
    <border>
      <left style="thin"/>
      <right style="medium"/>
      <top style="thin"/>
      <bottom>
        <color indexed="63"/>
      </bottom>
    </border>
    <border>
      <left style="thin"/>
      <right>
        <color indexed="63"/>
      </right>
      <top style="thin"/>
      <bottom style="thin"/>
    </border>
    <border>
      <left style="medium">
        <color rgb="FF000000"/>
      </left>
      <right style="medium">
        <color rgb="FF000000"/>
      </right>
      <top style="medium">
        <color rgb="FF000000"/>
      </top>
      <bottom>
        <color indexed="63"/>
      </bottom>
    </border>
    <border>
      <left>
        <color indexed="63"/>
      </left>
      <right>
        <color indexed="63"/>
      </right>
      <top style="thin"/>
      <bottom>
        <color indexed="63"/>
      </bottom>
    </border>
    <border>
      <left style="thin"/>
      <right>
        <color indexed="63"/>
      </right>
      <top style="medium"/>
      <bottom style="medium"/>
    </border>
    <border>
      <left>
        <color indexed="63"/>
      </left>
      <right style="thin"/>
      <top style="thin"/>
      <bottom style="thin"/>
    </border>
    <border>
      <left>
        <color indexed="63"/>
      </left>
      <right>
        <color indexed="63"/>
      </right>
      <top>
        <color indexed="63"/>
      </top>
      <bottom style="medium">
        <color rgb="FF000000"/>
      </bottom>
    </border>
    <border>
      <left style="thin"/>
      <right style="medium"/>
      <top>
        <color indexed="63"/>
      </top>
      <bottom>
        <color indexed="63"/>
      </bottom>
    </border>
    <border>
      <left style="thin"/>
      <right style="thin"/>
      <top style="medium"/>
      <bottom style="thin"/>
    </border>
    <border>
      <left style="thin"/>
      <right style="thin"/>
      <top>
        <color indexed="63"/>
      </top>
      <bottom>
        <color indexed="63"/>
      </bottom>
    </border>
    <border>
      <left style="medium"/>
      <right style="medium"/>
      <top style="medium"/>
      <bottom style="thin"/>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medium"/>
    </border>
    <border>
      <left style="medium">
        <color rgb="FF000000"/>
      </left>
      <right>
        <color indexed="63"/>
      </right>
      <top style="medium">
        <color rgb="FF000000"/>
      </top>
      <bottom style="medium"/>
    </border>
    <border>
      <left>
        <color indexed="63"/>
      </left>
      <right>
        <color indexed="63"/>
      </right>
      <top style="medium">
        <color rgb="FF000000"/>
      </top>
      <bottom style="medium"/>
    </border>
    <border>
      <left>
        <color indexed="63"/>
      </left>
      <right style="medium">
        <color rgb="FF000000"/>
      </right>
      <top style="medium">
        <color rgb="FF000000"/>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313">
    <xf numFmtId="0" fontId="0" fillId="0" borderId="0" xfId="0"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Alignment="1">
      <alignment/>
    </xf>
    <xf numFmtId="0" fontId="4" fillId="0" borderId="0" xfId="0" applyFont="1" applyAlignment="1">
      <alignment/>
    </xf>
    <xf numFmtId="0" fontId="3" fillId="0" borderId="0" xfId="0" applyFont="1" applyAlignment="1">
      <alignment horizontal="center"/>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0" fillId="0" borderId="0" xfId="0" applyAlignment="1">
      <alignment horizontal="right"/>
    </xf>
    <xf numFmtId="0" fontId="4" fillId="0" borderId="10" xfId="0" applyFont="1" applyBorder="1" applyAlignment="1">
      <alignment horizontal="center" vertical="top" wrapText="1"/>
    </xf>
    <xf numFmtId="0" fontId="3" fillId="0" borderId="0" xfId="0" applyFont="1" applyAlignment="1">
      <alignment/>
    </xf>
    <xf numFmtId="0" fontId="0" fillId="0" borderId="0" xfId="0" applyFont="1" applyAlignment="1">
      <alignment/>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5" fillId="0" borderId="11" xfId="0" applyFont="1" applyBorder="1" applyAlignment="1">
      <alignment vertical="top" wrapText="1"/>
    </xf>
    <xf numFmtId="0" fontId="4" fillId="0" borderId="11" xfId="0" applyFont="1" applyBorder="1" applyAlignment="1">
      <alignment horizontal="left" vertical="top" wrapText="1"/>
    </xf>
    <xf numFmtId="0" fontId="4" fillId="0" borderId="12" xfId="0" applyFont="1" applyBorder="1" applyAlignment="1">
      <alignment horizontal="center" vertical="top" wrapText="1"/>
    </xf>
    <xf numFmtId="0" fontId="4" fillId="0" borderId="19" xfId="0" applyFont="1" applyBorder="1" applyAlignment="1">
      <alignment horizontal="left" vertical="top" wrapText="1"/>
    </xf>
    <xf numFmtId="0" fontId="4" fillId="0" borderId="19" xfId="0" applyFont="1" applyBorder="1" applyAlignment="1">
      <alignment vertical="top" wrapText="1"/>
    </xf>
    <xf numFmtId="0" fontId="0" fillId="0" borderId="0" xfId="0" applyAlignment="1">
      <alignment horizontal="left"/>
    </xf>
    <xf numFmtId="0" fontId="0" fillId="0" borderId="0" xfId="0" applyAlignment="1">
      <alignment horizontal="center" vertical="center"/>
    </xf>
    <xf numFmtId="0" fontId="4" fillId="0" borderId="0" xfId="0" applyFont="1" applyAlignment="1">
      <alignment horizontal="left"/>
    </xf>
    <xf numFmtId="178" fontId="12" fillId="0" borderId="0" xfId="0" applyNumberFormat="1" applyFont="1" applyBorder="1" applyAlignment="1">
      <alignment vertical="top" wrapText="1"/>
    </xf>
    <xf numFmtId="0" fontId="12" fillId="0" borderId="0" xfId="0" applyFont="1" applyBorder="1" applyAlignment="1">
      <alignment vertical="top" wrapText="1"/>
    </xf>
    <xf numFmtId="0" fontId="5" fillId="0" borderId="19" xfId="0" applyFont="1" applyBorder="1" applyAlignment="1">
      <alignment vertical="top" wrapText="1"/>
    </xf>
    <xf numFmtId="0" fontId="12" fillId="0" borderId="0" xfId="0" applyFont="1" applyAlignment="1">
      <alignment horizontal="right"/>
    </xf>
    <xf numFmtId="0" fontId="6" fillId="0" borderId="0" xfId="0" applyFont="1" applyBorder="1" applyAlignment="1">
      <alignment horizontal="center" vertical="distributed"/>
    </xf>
    <xf numFmtId="0" fontId="6" fillId="0" borderId="0" xfId="0" applyFont="1" applyAlignment="1">
      <alignment horizontal="right"/>
    </xf>
    <xf numFmtId="0" fontId="8" fillId="0" borderId="0" xfId="0" applyFont="1" applyAlignment="1">
      <alignment horizontal="center"/>
    </xf>
    <xf numFmtId="0" fontId="12" fillId="0" borderId="0" xfId="0" applyFont="1" applyAlignment="1">
      <alignment/>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4" fillId="0" borderId="19" xfId="0" applyFont="1" applyBorder="1" applyAlignment="1">
      <alignment horizontal="center" vertical="top" wrapText="1"/>
    </xf>
    <xf numFmtId="0" fontId="4" fillId="0" borderId="22" xfId="0" applyFont="1" applyBorder="1" applyAlignment="1">
      <alignment vertical="top" wrapText="1"/>
    </xf>
    <xf numFmtId="0" fontId="9" fillId="0" borderId="19" xfId="0" applyFont="1" applyBorder="1" applyAlignment="1">
      <alignment vertical="top" wrapText="1"/>
    </xf>
    <xf numFmtId="0" fontId="3" fillId="0" borderId="12" xfId="0" applyFont="1" applyBorder="1" applyAlignment="1">
      <alignment vertical="top" wrapText="1"/>
    </xf>
    <xf numFmtId="0" fontId="3" fillId="0" borderId="21" xfId="0" applyFont="1" applyBorder="1" applyAlignment="1">
      <alignment vertical="top" wrapText="1"/>
    </xf>
    <xf numFmtId="0" fontId="3" fillId="0" borderId="12" xfId="0" applyFont="1" applyBorder="1" applyAlignment="1">
      <alignment horizontal="center" vertical="top" wrapText="1"/>
    </xf>
    <xf numFmtId="0" fontId="5" fillId="0" borderId="12" xfId="0" applyFont="1" applyBorder="1" applyAlignment="1">
      <alignment vertical="top" wrapText="1"/>
    </xf>
    <xf numFmtId="0" fontId="13" fillId="0" borderId="0" xfId="0" applyFont="1" applyAlignment="1">
      <alignment vertical="top"/>
    </xf>
    <xf numFmtId="0" fontId="14" fillId="0" borderId="0" xfId="0" applyFont="1" applyAlignment="1">
      <alignment/>
    </xf>
    <xf numFmtId="0" fontId="14" fillId="0" borderId="12" xfId="0" applyFont="1" applyBorder="1" applyAlignment="1">
      <alignment horizontal="center" vertical="top" wrapText="1"/>
    </xf>
    <xf numFmtId="0" fontId="14" fillId="0" borderId="19" xfId="0" applyFont="1" applyBorder="1" applyAlignment="1">
      <alignment horizontal="center" vertical="top" wrapText="1"/>
    </xf>
    <xf numFmtId="0" fontId="14" fillId="0" borderId="12" xfId="0" applyFont="1" applyBorder="1" applyAlignment="1">
      <alignment vertical="top"/>
    </xf>
    <xf numFmtId="0" fontId="3" fillId="0" borderId="23" xfId="0" applyFont="1" applyBorder="1" applyAlignment="1">
      <alignment horizontal="center"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49" fontId="3" fillId="0" borderId="25" xfId="0" applyNumberFormat="1" applyFont="1" applyBorder="1" applyAlignment="1">
      <alignment vertical="top"/>
    </xf>
    <xf numFmtId="0" fontId="3" fillId="0" borderId="24"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49" fontId="3" fillId="0" borderId="26" xfId="0" applyNumberFormat="1" applyFont="1" applyBorder="1" applyAlignment="1">
      <alignment vertical="top"/>
    </xf>
    <xf numFmtId="49" fontId="5" fillId="0" borderId="25" xfId="0" applyNumberFormat="1" applyFont="1" applyBorder="1" applyAlignment="1">
      <alignment vertical="top"/>
    </xf>
    <xf numFmtId="0" fontId="16" fillId="0" borderId="24" xfId="0" applyFont="1" applyBorder="1" applyAlignment="1">
      <alignment horizontal="left" vertical="top" wrapText="1"/>
    </xf>
    <xf numFmtId="0" fontId="16" fillId="0" borderId="25"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49" fontId="3" fillId="0" borderId="28" xfId="0" applyNumberFormat="1" applyFont="1" applyBorder="1" applyAlignment="1">
      <alignment vertical="top"/>
    </xf>
    <xf numFmtId="0" fontId="15" fillId="0" borderId="24" xfId="0" applyFont="1" applyBorder="1" applyAlignment="1">
      <alignment horizontal="left" vertical="top" wrapText="1"/>
    </xf>
    <xf numFmtId="0" fontId="17" fillId="0" borderId="29" xfId="0" applyFont="1" applyBorder="1" applyAlignment="1">
      <alignment horizontal="left" vertical="top" wrapText="1"/>
    </xf>
    <xf numFmtId="0" fontId="17" fillId="0" borderId="26" xfId="0" applyFont="1" applyBorder="1" applyAlignment="1">
      <alignment horizontal="left" vertical="top" wrapText="1"/>
    </xf>
    <xf numFmtId="0" fontId="5" fillId="0" borderId="26" xfId="0" applyFont="1" applyBorder="1" applyAlignment="1">
      <alignment vertical="top"/>
    </xf>
    <xf numFmtId="49" fontId="17" fillId="0" borderId="26" xfId="0" applyNumberFormat="1" applyFont="1" applyBorder="1" applyAlignment="1">
      <alignment vertical="top"/>
    </xf>
    <xf numFmtId="178" fontId="5" fillId="0" borderId="30" xfId="0" applyNumberFormat="1" applyFont="1" applyBorder="1" applyAlignment="1">
      <alignment horizontal="left" vertical="top"/>
    </xf>
    <xf numFmtId="0" fontId="5" fillId="0" borderId="31" xfId="0" applyFont="1" applyBorder="1" applyAlignment="1">
      <alignment vertical="top" wrapText="1"/>
    </xf>
    <xf numFmtId="180" fontId="0" fillId="0" borderId="0" xfId="0" applyNumberFormat="1" applyAlignment="1">
      <alignment/>
    </xf>
    <xf numFmtId="0" fontId="56" fillId="0" borderId="31" xfId="0" applyFont="1" applyBorder="1" applyAlignment="1">
      <alignment horizontal="left" vertical="distributed"/>
    </xf>
    <xf numFmtId="0" fontId="3" fillId="0" borderId="11" xfId="0" applyFont="1" applyBorder="1" applyAlignment="1">
      <alignment horizontal="center" vertical="top" wrapText="1"/>
    </xf>
    <xf numFmtId="0" fontId="3" fillId="0" borderId="15" xfId="0" applyFont="1" applyBorder="1" applyAlignment="1">
      <alignment horizontal="center" vertical="top" wrapText="1"/>
    </xf>
    <xf numFmtId="0" fontId="3" fillId="0" borderId="22" xfId="0" applyFont="1" applyBorder="1" applyAlignment="1">
      <alignment horizontal="center" vertical="top" wrapText="1"/>
    </xf>
    <xf numFmtId="0" fontId="5" fillId="0" borderId="22" xfId="0" applyFont="1" applyBorder="1" applyAlignment="1">
      <alignment vertical="top" wrapText="1"/>
    </xf>
    <xf numFmtId="0" fontId="5" fillId="0" borderId="15" xfId="0" applyFont="1" applyBorder="1" applyAlignment="1">
      <alignment horizontal="center" vertical="top" wrapText="1"/>
    </xf>
    <xf numFmtId="0" fontId="3" fillId="0" borderId="22" xfId="0" applyFont="1" applyBorder="1" applyAlignment="1">
      <alignment vertical="top" wrapText="1"/>
    </xf>
    <xf numFmtId="0" fontId="3" fillId="0" borderId="0" xfId="0" applyFont="1" applyAlignment="1">
      <alignment horizontal="justify"/>
    </xf>
    <xf numFmtId="0" fontId="3" fillId="0" borderId="10" xfId="0" applyFont="1" applyBorder="1" applyAlignment="1">
      <alignment horizontal="center" vertical="top" wrapText="1"/>
    </xf>
    <xf numFmtId="0" fontId="5" fillId="0" borderId="0" xfId="0" applyFont="1" applyAlignment="1">
      <alignment horizontal="justify"/>
    </xf>
    <xf numFmtId="0" fontId="15" fillId="0" borderId="32" xfId="0" applyFont="1" applyBorder="1" applyAlignment="1">
      <alignment horizontal="left" vertical="top" wrapText="1"/>
    </xf>
    <xf numFmtId="49" fontId="3" fillId="0" borderId="33" xfId="0" applyNumberFormat="1" applyFont="1" applyBorder="1" applyAlignment="1">
      <alignment vertical="top"/>
    </xf>
    <xf numFmtId="49" fontId="5" fillId="0" borderId="28" xfId="0" applyNumberFormat="1" applyFont="1" applyBorder="1" applyAlignment="1">
      <alignment vertical="top"/>
    </xf>
    <xf numFmtId="0" fontId="4" fillId="0" borderId="21" xfId="0" applyFont="1" applyBorder="1" applyAlignment="1">
      <alignment vertical="top" wrapText="1"/>
    </xf>
    <xf numFmtId="0" fontId="4" fillId="0" borderId="34" xfId="0" applyFont="1" applyBorder="1" applyAlignment="1">
      <alignment horizontal="center" vertical="top" wrapText="1"/>
    </xf>
    <xf numFmtId="0" fontId="4" fillId="0" borderId="12" xfId="0" applyFont="1" applyBorder="1" applyAlignment="1">
      <alignment vertical="top"/>
    </xf>
    <xf numFmtId="181" fontId="0" fillId="0" borderId="0" xfId="0" applyNumberFormat="1" applyAlignment="1">
      <alignment/>
    </xf>
    <xf numFmtId="0" fontId="57" fillId="0" borderId="0" xfId="0" applyFont="1" applyAlignment="1">
      <alignment/>
    </xf>
    <xf numFmtId="49" fontId="3" fillId="0" borderId="0" xfId="0" applyNumberFormat="1" applyFont="1" applyFill="1" applyBorder="1" applyAlignment="1">
      <alignment vertical="top"/>
    </xf>
    <xf numFmtId="2" fontId="3" fillId="0" borderId="30" xfId="0" applyNumberFormat="1" applyFont="1" applyBorder="1" applyAlignment="1">
      <alignment horizontal="left" vertical="top" wrapText="1"/>
    </xf>
    <xf numFmtId="2" fontId="3" fillId="0" borderId="30" xfId="0" applyNumberFormat="1" applyFont="1" applyBorder="1" applyAlignment="1">
      <alignment horizontal="left" vertical="top" wrapText="1"/>
    </xf>
    <xf numFmtId="2" fontId="5" fillId="0" borderId="30" xfId="0" applyNumberFormat="1" applyFont="1" applyBorder="1" applyAlignment="1">
      <alignment horizontal="left" vertical="top"/>
    </xf>
    <xf numFmtId="2" fontId="3" fillId="0" borderId="30" xfId="0" applyNumberFormat="1" applyFont="1" applyBorder="1" applyAlignment="1">
      <alignment horizontal="left" vertical="top"/>
    </xf>
    <xf numFmtId="2" fontId="3" fillId="0" borderId="35" xfId="0" applyNumberFormat="1" applyFont="1" applyBorder="1" applyAlignment="1">
      <alignment horizontal="left" vertical="top"/>
    </xf>
    <xf numFmtId="2" fontId="15" fillId="0" borderId="30" xfId="0" applyNumberFormat="1" applyFont="1" applyBorder="1" applyAlignment="1">
      <alignment horizontal="left" vertical="top" wrapText="1"/>
    </xf>
    <xf numFmtId="2" fontId="15" fillId="0" borderId="36" xfId="0" applyNumberFormat="1" applyFont="1" applyBorder="1" applyAlignment="1">
      <alignment horizontal="left" vertical="top" wrapText="1"/>
    </xf>
    <xf numFmtId="2" fontId="17" fillId="0" borderId="36" xfId="0" applyNumberFormat="1" applyFont="1" applyBorder="1" applyAlignment="1">
      <alignment horizontal="left" vertical="top"/>
    </xf>
    <xf numFmtId="2" fontId="0" fillId="0" borderId="0" xfId="0" applyNumberFormat="1" applyAlignment="1">
      <alignment/>
    </xf>
    <xf numFmtId="0" fontId="0" fillId="0" borderId="0" xfId="0" applyAlignment="1">
      <alignment vertical="top"/>
    </xf>
    <xf numFmtId="2" fontId="0" fillId="0" borderId="0" xfId="0" applyNumberFormat="1" applyAlignment="1">
      <alignment vertical="top"/>
    </xf>
    <xf numFmtId="49" fontId="58" fillId="0" borderId="0" xfId="0" applyNumberFormat="1" applyFont="1" applyFill="1" applyBorder="1" applyAlignment="1">
      <alignment vertical="top"/>
    </xf>
    <xf numFmtId="2" fontId="5" fillId="0" borderId="30" xfId="0" applyNumberFormat="1" applyFont="1" applyBorder="1" applyAlignment="1">
      <alignment horizontal="left" vertical="top" wrapText="1"/>
    </xf>
    <xf numFmtId="2" fontId="3" fillId="0" borderId="30" xfId="0" applyNumberFormat="1" applyFont="1" applyBorder="1" applyAlignment="1">
      <alignment horizontal="left" vertical="top"/>
    </xf>
    <xf numFmtId="2" fontId="16" fillId="0" borderId="30" xfId="0" applyNumberFormat="1" applyFont="1" applyBorder="1" applyAlignment="1">
      <alignment horizontal="left" vertical="top" wrapText="1"/>
    </xf>
    <xf numFmtId="2" fontId="15" fillId="0" borderId="37" xfId="0" applyNumberFormat="1" applyFont="1" applyBorder="1" applyAlignment="1">
      <alignment horizontal="left" vertical="top" wrapText="1"/>
    </xf>
    <xf numFmtId="2" fontId="16" fillId="0" borderId="35" xfId="0" applyNumberFormat="1" applyFont="1" applyBorder="1" applyAlignment="1">
      <alignment horizontal="left" vertical="top" wrapText="1"/>
    </xf>
    <xf numFmtId="0" fontId="15" fillId="0" borderId="32" xfId="0" applyFont="1" applyBorder="1" applyAlignment="1">
      <alignment horizontal="left" vertical="top" wrapText="1"/>
    </xf>
    <xf numFmtId="2" fontId="3" fillId="0" borderId="37" xfId="0" applyNumberFormat="1" applyFont="1" applyBorder="1" applyAlignment="1">
      <alignment horizontal="left" vertical="top"/>
    </xf>
    <xf numFmtId="2" fontId="3" fillId="0" borderId="25" xfId="0" applyNumberFormat="1" applyFont="1" applyBorder="1" applyAlignment="1">
      <alignment horizontal="left" vertical="top"/>
    </xf>
    <xf numFmtId="0" fontId="5" fillId="0" borderId="27" xfId="0" applyFont="1" applyBorder="1" applyAlignment="1">
      <alignment horizontal="left" vertical="top" wrapText="1"/>
    </xf>
    <xf numFmtId="2" fontId="5" fillId="0" borderId="35" xfId="0" applyNumberFormat="1" applyFont="1" applyBorder="1" applyAlignment="1">
      <alignment horizontal="left" vertical="top"/>
    </xf>
    <xf numFmtId="2" fontId="3" fillId="0" borderId="28" xfId="0" applyNumberFormat="1" applyFont="1" applyBorder="1" applyAlignment="1">
      <alignment horizontal="left" vertical="top"/>
    </xf>
    <xf numFmtId="2" fontId="5" fillId="0" borderId="25" xfId="0" applyNumberFormat="1" applyFont="1" applyBorder="1" applyAlignment="1">
      <alignment horizontal="left" vertical="top"/>
    </xf>
    <xf numFmtId="177" fontId="5" fillId="0" borderId="30" xfId="0" applyNumberFormat="1" applyFont="1" applyBorder="1" applyAlignment="1">
      <alignment horizontal="left" vertical="top"/>
    </xf>
    <xf numFmtId="2" fontId="5" fillId="0" borderId="38" xfId="0" applyNumberFormat="1" applyFont="1" applyBorder="1" applyAlignment="1">
      <alignment horizontal="left" vertical="top"/>
    </xf>
    <xf numFmtId="2" fontId="3" fillId="0" borderId="38" xfId="0" applyNumberFormat="1" applyFont="1" applyBorder="1" applyAlignment="1">
      <alignment horizontal="left" vertical="top"/>
    </xf>
    <xf numFmtId="2" fontId="3" fillId="0" borderId="38" xfId="0" applyNumberFormat="1" applyFont="1" applyBorder="1" applyAlignment="1">
      <alignment horizontal="left" vertical="top" wrapText="1"/>
    </xf>
    <xf numFmtId="0" fontId="56" fillId="0" borderId="13" xfId="0" applyFont="1" applyBorder="1" applyAlignment="1">
      <alignment horizontal="justify" vertical="center" wrapText="1"/>
    </xf>
    <xf numFmtId="49" fontId="56" fillId="0" borderId="14" xfId="0" applyNumberFormat="1" applyFont="1" applyBorder="1" applyAlignment="1">
      <alignment horizontal="center" vertical="center" wrapText="1"/>
    </xf>
    <xf numFmtId="178" fontId="3" fillId="0" borderId="30" xfId="0" applyNumberFormat="1" applyFont="1" applyBorder="1" applyAlignment="1">
      <alignment horizontal="left" vertical="top" wrapText="1"/>
    </xf>
    <xf numFmtId="0" fontId="56" fillId="0" borderId="0" xfId="0" applyFont="1" applyBorder="1" applyAlignment="1">
      <alignment horizontal="justify" vertical="center" wrapText="1"/>
    </xf>
    <xf numFmtId="49" fontId="56" fillId="0" borderId="0" xfId="0" applyNumberFormat="1" applyFont="1" applyBorder="1" applyAlignment="1">
      <alignment horizontal="center" vertical="center" wrapText="1"/>
    </xf>
    <xf numFmtId="0" fontId="3" fillId="0" borderId="25" xfId="0" applyFont="1" applyBorder="1" applyAlignment="1">
      <alignment vertical="top" wrapText="1"/>
    </xf>
    <xf numFmtId="2" fontId="5" fillId="0" borderId="30" xfId="0" applyNumberFormat="1" applyFont="1" applyBorder="1" applyAlignment="1">
      <alignment horizontal="left" vertical="center" wrapText="1"/>
    </xf>
    <xf numFmtId="0" fontId="56" fillId="0" borderId="39" xfId="0" applyFont="1" applyBorder="1" applyAlignment="1">
      <alignment horizontal="justify" vertical="center" wrapText="1"/>
    </xf>
    <xf numFmtId="0" fontId="56" fillId="0" borderId="25" xfId="0" applyFont="1" applyBorder="1" applyAlignment="1">
      <alignment horizontal="justify" vertical="center" wrapText="1"/>
    </xf>
    <xf numFmtId="0" fontId="15" fillId="0" borderId="40" xfId="0" applyFont="1" applyBorder="1" applyAlignment="1">
      <alignment horizontal="left" vertical="top" wrapText="1"/>
    </xf>
    <xf numFmtId="2" fontId="15" fillId="0" borderId="33" xfId="0" applyNumberFormat="1" applyFont="1" applyBorder="1" applyAlignment="1">
      <alignment horizontal="left" vertical="top" wrapText="1"/>
    </xf>
    <xf numFmtId="0" fontId="16" fillId="0" borderId="27" xfId="0" applyFont="1" applyBorder="1" applyAlignment="1">
      <alignment horizontal="left" vertical="top" wrapText="1"/>
    </xf>
    <xf numFmtId="0" fontId="16" fillId="0" borderId="24" xfId="0" applyFont="1" applyBorder="1" applyAlignment="1">
      <alignment horizontal="left" vertical="top" wrapText="1"/>
    </xf>
    <xf numFmtId="2" fontId="58" fillId="0" borderId="0" xfId="0" applyNumberFormat="1" applyFont="1" applyBorder="1" applyAlignment="1">
      <alignment horizontal="left" vertical="top"/>
    </xf>
    <xf numFmtId="178" fontId="58" fillId="0" borderId="0" xfId="0" applyNumberFormat="1" applyFont="1" applyBorder="1" applyAlignment="1">
      <alignment horizontal="left" vertical="top"/>
    </xf>
    <xf numFmtId="0" fontId="0" fillId="0" borderId="0" xfId="0" applyBorder="1" applyAlignment="1">
      <alignment/>
    </xf>
    <xf numFmtId="2" fontId="17" fillId="0" borderId="41" xfId="0" applyNumberFormat="1" applyFont="1" applyBorder="1" applyAlignment="1">
      <alignment horizontal="left" vertical="top"/>
    </xf>
    <xf numFmtId="0" fontId="15" fillId="0" borderId="25" xfId="0" applyFont="1" applyBorder="1" applyAlignment="1">
      <alignment horizontal="left" vertical="top" wrapText="1"/>
    </xf>
    <xf numFmtId="0" fontId="3" fillId="0" borderId="10" xfId="0" applyFont="1" applyBorder="1" applyAlignment="1">
      <alignment vertical="top" wrapText="1"/>
    </xf>
    <xf numFmtId="0" fontId="3" fillId="0" borderId="31" xfId="0" applyFont="1" applyBorder="1" applyAlignment="1">
      <alignment vertical="top" wrapText="1"/>
    </xf>
    <xf numFmtId="0" fontId="15" fillId="0" borderId="42" xfId="0" applyFont="1" applyBorder="1" applyAlignment="1">
      <alignment horizontal="left" vertical="top" wrapText="1"/>
    </xf>
    <xf numFmtId="2" fontId="12" fillId="0" borderId="43" xfId="0" applyNumberFormat="1" applyFont="1" applyBorder="1" applyAlignment="1">
      <alignment vertical="top" wrapText="1"/>
    </xf>
    <xf numFmtId="2" fontId="12" fillId="0" borderId="12" xfId="0" applyNumberFormat="1" applyFont="1" applyBorder="1" applyAlignment="1">
      <alignment vertical="top" wrapText="1"/>
    </xf>
    <xf numFmtId="2" fontId="0" fillId="0" borderId="34" xfId="0" applyNumberFormat="1" applyBorder="1" applyAlignment="1">
      <alignment vertical="top"/>
    </xf>
    <xf numFmtId="2" fontId="0" fillId="0" borderId="12" xfId="0" applyNumberFormat="1" applyBorder="1" applyAlignment="1">
      <alignment vertical="top"/>
    </xf>
    <xf numFmtId="0" fontId="4" fillId="0" borderId="31" xfId="0" applyFont="1" applyBorder="1" applyAlignment="1">
      <alignment vertical="top"/>
    </xf>
    <xf numFmtId="0" fontId="4" fillId="0" borderId="34" xfId="0" applyFont="1" applyBorder="1" applyAlignment="1">
      <alignment vertical="top"/>
    </xf>
    <xf numFmtId="0" fontId="16" fillId="0" borderId="40" xfId="0" applyFont="1" applyBorder="1" applyAlignment="1">
      <alignment horizontal="left" vertical="top" wrapText="1"/>
    </xf>
    <xf numFmtId="0" fontId="15" fillId="0" borderId="29" xfId="0" applyFont="1" applyBorder="1" applyAlignment="1">
      <alignment horizontal="left" vertical="top" wrapText="1"/>
    </xf>
    <xf numFmtId="2" fontId="3" fillId="0" borderId="36" xfId="0" applyNumberFormat="1" applyFont="1" applyBorder="1" applyAlignment="1">
      <alignment horizontal="left" vertical="top"/>
    </xf>
    <xf numFmtId="2" fontId="16" fillId="0" borderId="33" xfId="0" applyNumberFormat="1" applyFont="1" applyBorder="1" applyAlignment="1">
      <alignment horizontal="left" vertical="top" wrapText="1"/>
    </xf>
    <xf numFmtId="49" fontId="5" fillId="0" borderId="33" xfId="0" applyNumberFormat="1" applyFont="1" applyBorder="1" applyAlignment="1">
      <alignment vertical="top"/>
    </xf>
    <xf numFmtId="2" fontId="15" fillId="0" borderId="44" xfId="0" applyNumberFormat="1" applyFont="1" applyBorder="1" applyAlignment="1">
      <alignment horizontal="left" vertical="top" wrapText="1"/>
    </xf>
    <xf numFmtId="2" fontId="17" fillId="0" borderId="45" xfId="0" applyNumberFormat="1" applyFont="1" applyBorder="1" applyAlignment="1">
      <alignment horizontal="left" vertical="top"/>
    </xf>
    <xf numFmtId="0" fontId="16" fillId="0" borderId="0" xfId="0" applyFont="1" applyBorder="1" applyAlignment="1">
      <alignment horizontal="left" vertical="top" wrapText="1"/>
    </xf>
    <xf numFmtId="49" fontId="5" fillId="0" borderId="46" xfId="0" applyNumberFormat="1" applyFont="1" applyBorder="1" applyAlignment="1">
      <alignment vertical="top"/>
    </xf>
    <xf numFmtId="0" fontId="16" fillId="0" borderId="40" xfId="0" applyFont="1" applyBorder="1" applyAlignment="1">
      <alignment horizontal="left" vertical="top" wrapText="1"/>
    </xf>
    <xf numFmtId="0" fontId="5" fillId="0" borderId="34" xfId="0" applyFont="1" applyBorder="1" applyAlignment="1">
      <alignment horizontal="center" vertical="top" wrapText="1"/>
    </xf>
    <xf numFmtId="0" fontId="3" fillId="0" borderId="47" xfId="0" applyFont="1" applyBorder="1" applyAlignment="1">
      <alignment vertical="top" wrapText="1"/>
    </xf>
    <xf numFmtId="2" fontId="16" fillId="0" borderId="44" xfId="0" applyNumberFormat="1" applyFont="1" applyBorder="1" applyAlignment="1">
      <alignment horizontal="left" vertical="top" wrapText="1"/>
    </xf>
    <xf numFmtId="0" fontId="6" fillId="0" borderId="0" xfId="0" applyFont="1" applyAlignment="1">
      <alignment/>
    </xf>
    <xf numFmtId="0" fontId="5" fillId="0" borderId="12" xfId="0" applyFont="1" applyBorder="1" applyAlignment="1">
      <alignment horizontal="center" vertical="top" wrapText="1"/>
    </xf>
    <xf numFmtId="0" fontId="5" fillId="0" borderId="12" xfId="0" applyFont="1" applyBorder="1" applyAlignment="1">
      <alignment horizontal="center" vertical="top"/>
    </xf>
    <xf numFmtId="177" fontId="5" fillId="0" borderId="19" xfId="0" applyNumberFormat="1" applyFont="1" applyBorder="1" applyAlignment="1">
      <alignment vertical="top" wrapText="1"/>
    </xf>
    <xf numFmtId="178" fontId="5" fillId="0" borderId="19" xfId="0" applyNumberFormat="1" applyFont="1" applyBorder="1" applyAlignment="1">
      <alignment vertical="top" wrapText="1"/>
    </xf>
    <xf numFmtId="0" fontId="5" fillId="0" borderId="10" xfId="0" applyFont="1" applyBorder="1" applyAlignment="1">
      <alignment vertical="top" wrapText="1"/>
    </xf>
    <xf numFmtId="178" fontId="5" fillId="0" borderId="11" xfId="0" applyNumberFormat="1" applyFont="1" applyBorder="1" applyAlignment="1">
      <alignment vertical="top" wrapText="1"/>
    </xf>
    <xf numFmtId="0" fontId="3" fillId="0" borderId="19" xfId="0" applyFont="1" applyBorder="1" applyAlignment="1">
      <alignment vertical="top" wrapText="1"/>
    </xf>
    <xf numFmtId="177" fontId="3" fillId="0" borderId="12" xfId="0" applyNumberFormat="1" applyFont="1" applyBorder="1" applyAlignment="1">
      <alignment vertical="top" wrapText="1"/>
    </xf>
    <xf numFmtId="178" fontId="3" fillId="0" borderId="12" xfId="0" applyNumberFormat="1" applyFont="1" applyBorder="1" applyAlignment="1">
      <alignment vertical="top" wrapText="1"/>
    </xf>
    <xf numFmtId="2" fontId="3" fillId="0" borderId="12" xfId="0" applyNumberFormat="1" applyFont="1" applyBorder="1" applyAlignment="1">
      <alignment vertical="top" wrapText="1"/>
    </xf>
    <xf numFmtId="177" fontId="3" fillId="0" borderId="10" xfId="0" applyNumberFormat="1" applyFont="1" applyBorder="1" applyAlignment="1">
      <alignment vertical="top" wrapText="1"/>
    </xf>
    <xf numFmtId="2" fontId="3" fillId="0" borderId="10" xfId="0" applyNumberFormat="1" applyFont="1" applyBorder="1" applyAlignment="1">
      <alignment vertical="top" wrapText="1"/>
    </xf>
    <xf numFmtId="0" fontId="3" fillId="0" borderId="12" xfId="0" applyFont="1" applyBorder="1" applyAlignment="1">
      <alignment vertical="top"/>
    </xf>
    <xf numFmtId="177" fontId="3" fillId="0" borderId="19" xfId="0" applyNumberFormat="1" applyFont="1" applyBorder="1" applyAlignment="1">
      <alignment vertical="top" wrapText="1"/>
    </xf>
    <xf numFmtId="2" fontId="3" fillId="0" borderId="19" xfId="0" applyNumberFormat="1" applyFont="1" applyBorder="1" applyAlignment="1">
      <alignment vertical="top" wrapText="1"/>
    </xf>
    <xf numFmtId="0" fontId="5" fillId="0" borderId="31" xfId="0" applyFont="1" applyBorder="1" applyAlignment="1">
      <alignment vertical="top"/>
    </xf>
    <xf numFmtId="0" fontId="5" fillId="0" borderId="21" xfId="0" applyFont="1" applyBorder="1" applyAlignment="1">
      <alignment vertical="top" wrapText="1"/>
    </xf>
    <xf numFmtId="177" fontId="5" fillId="0" borderId="20" xfId="0" applyNumberFormat="1" applyFont="1" applyBorder="1" applyAlignment="1">
      <alignment vertical="top" wrapText="1"/>
    </xf>
    <xf numFmtId="178" fontId="5" fillId="0" borderId="31" xfId="0" applyNumberFormat="1" applyFont="1" applyBorder="1" applyAlignment="1">
      <alignment vertical="top" wrapText="1"/>
    </xf>
    <xf numFmtId="2" fontId="5" fillId="0" borderId="21" xfId="0" applyNumberFormat="1" applyFont="1" applyBorder="1" applyAlignment="1">
      <alignment vertical="top" wrapText="1"/>
    </xf>
    <xf numFmtId="0" fontId="3" fillId="0" borderId="34" xfId="0" applyFont="1" applyBorder="1" applyAlignment="1">
      <alignment vertical="top"/>
    </xf>
    <xf numFmtId="178" fontId="3" fillId="0" borderId="34" xfId="0" applyNumberFormat="1" applyFont="1" applyBorder="1" applyAlignment="1">
      <alignment vertical="top" wrapText="1"/>
    </xf>
    <xf numFmtId="0" fontId="3" fillId="0" borderId="31" xfId="0" applyFont="1" applyBorder="1" applyAlignment="1">
      <alignment vertical="top"/>
    </xf>
    <xf numFmtId="177" fontId="3" fillId="0" borderId="20" xfId="0" applyNumberFormat="1" applyFont="1" applyBorder="1" applyAlignment="1">
      <alignment vertical="top" wrapText="1"/>
    </xf>
    <xf numFmtId="178" fontId="3" fillId="0" borderId="31" xfId="0" applyNumberFormat="1" applyFont="1" applyBorder="1" applyAlignment="1">
      <alignment vertical="top" wrapText="1"/>
    </xf>
    <xf numFmtId="2" fontId="3" fillId="0" borderId="21" xfId="0" applyNumberFormat="1" applyFont="1" applyBorder="1" applyAlignment="1">
      <alignment vertical="top" wrapText="1"/>
    </xf>
    <xf numFmtId="177" fontId="5" fillId="0" borderId="21" xfId="0" applyNumberFormat="1" applyFont="1" applyBorder="1" applyAlignment="1">
      <alignment vertical="top" wrapText="1"/>
    </xf>
    <xf numFmtId="178" fontId="5" fillId="0" borderId="21" xfId="0" applyNumberFormat="1" applyFont="1" applyBorder="1" applyAlignment="1">
      <alignment vertical="top" wrapText="1"/>
    </xf>
    <xf numFmtId="177" fontId="5" fillId="0" borderId="11" xfId="0" applyNumberFormat="1" applyFont="1" applyBorder="1" applyAlignment="1">
      <alignment vertical="top" wrapText="1"/>
    </xf>
    <xf numFmtId="2" fontId="5" fillId="0" borderId="11" xfId="0" applyNumberFormat="1" applyFont="1" applyBorder="1" applyAlignment="1">
      <alignment vertical="top" wrapText="1"/>
    </xf>
    <xf numFmtId="177" fontId="3" fillId="0" borderId="11" xfId="0" applyNumberFormat="1" applyFont="1" applyBorder="1" applyAlignment="1">
      <alignment vertical="top" wrapText="1"/>
    </xf>
    <xf numFmtId="178" fontId="3" fillId="0" borderId="11" xfId="0" applyNumberFormat="1" applyFont="1" applyBorder="1" applyAlignment="1">
      <alignment vertical="top" wrapText="1"/>
    </xf>
    <xf numFmtId="2" fontId="3" fillId="0" borderId="11" xfId="0" applyNumberFormat="1" applyFont="1" applyBorder="1" applyAlignment="1">
      <alignment vertical="top" wrapText="1"/>
    </xf>
    <xf numFmtId="178" fontId="3" fillId="0" borderId="19" xfId="0" applyNumberFormat="1" applyFont="1" applyBorder="1" applyAlignment="1">
      <alignment vertical="top" wrapText="1"/>
    </xf>
    <xf numFmtId="0" fontId="3" fillId="0" borderId="20" xfId="0" applyFont="1" applyBorder="1" applyAlignment="1">
      <alignment vertical="top" wrapText="1"/>
    </xf>
    <xf numFmtId="178" fontId="3" fillId="0" borderId="20" xfId="0" applyNumberFormat="1" applyFont="1" applyBorder="1" applyAlignment="1">
      <alignment vertical="top" wrapText="1"/>
    </xf>
    <xf numFmtId="2" fontId="3" fillId="0" borderId="20" xfId="0" applyNumberFormat="1" applyFont="1" applyBorder="1" applyAlignment="1">
      <alignment vertical="top" wrapText="1"/>
    </xf>
    <xf numFmtId="178" fontId="5" fillId="0" borderId="12" xfId="0" applyNumberFormat="1" applyFont="1" applyBorder="1" applyAlignment="1">
      <alignment vertical="top" wrapText="1"/>
    </xf>
    <xf numFmtId="2" fontId="5" fillId="0" borderId="12" xfId="0" applyNumberFormat="1" applyFont="1" applyBorder="1" applyAlignment="1">
      <alignment vertical="top" wrapText="1"/>
    </xf>
    <xf numFmtId="0" fontId="5" fillId="0" borderId="48" xfId="0" applyFont="1" applyBorder="1" applyAlignment="1">
      <alignment vertical="top" wrapText="1"/>
    </xf>
    <xf numFmtId="177" fontId="5" fillId="0" borderId="48" xfId="0" applyNumberFormat="1" applyFont="1" applyBorder="1" applyAlignment="1">
      <alignment vertical="top" wrapText="1"/>
    </xf>
    <xf numFmtId="178" fontId="5" fillId="0" borderId="48" xfId="0" applyNumberFormat="1" applyFont="1" applyBorder="1" applyAlignment="1">
      <alignment vertical="top" wrapText="1"/>
    </xf>
    <xf numFmtId="2" fontId="5" fillId="0" borderId="48" xfId="0" applyNumberFormat="1" applyFont="1" applyBorder="1" applyAlignment="1">
      <alignment vertical="top" wrapText="1"/>
    </xf>
    <xf numFmtId="0" fontId="3" fillId="0" borderId="12" xfId="0" applyFont="1" applyBorder="1" applyAlignment="1">
      <alignment horizontal="left" vertical="top"/>
    </xf>
    <xf numFmtId="0" fontId="3" fillId="0" borderId="12" xfId="0" applyFont="1" applyBorder="1" applyAlignment="1">
      <alignment horizontal="left" vertical="top" wrapText="1"/>
    </xf>
    <xf numFmtId="177" fontId="3" fillId="0" borderId="49" xfId="0" applyNumberFormat="1" applyFont="1" applyBorder="1" applyAlignment="1">
      <alignment vertical="top" wrapText="1"/>
    </xf>
    <xf numFmtId="2" fontId="3" fillId="0" borderId="49" xfId="0" applyNumberFormat="1" applyFont="1" applyBorder="1" applyAlignment="1">
      <alignment vertical="top" wrapText="1"/>
    </xf>
    <xf numFmtId="2" fontId="5" fillId="0" borderId="19" xfId="0" applyNumberFormat="1" applyFont="1" applyBorder="1" applyAlignment="1">
      <alignment vertical="top" wrapText="1"/>
    </xf>
    <xf numFmtId="180" fontId="5" fillId="0" borderId="19" xfId="0" applyNumberFormat="1" applyFont="1" applyBorder="1" applyAlignment="1">
      <alignment vertical="top" wrapText="1"/>
    </xf>
    <xf numFmtId="0" fontId="3" fillId="0" borderId="34" xfId="0" applyFont="1" applyBorder="1" applyAlignment="1">
      <alignment vertical="top" wrapText="1"/>
    </xf>
    <xf numFmtId="0" fontId="3" fillId="0" borderId="26" xfId="0" applyFont="1" applyBorder="1" applyAlignment="1">
      <alignment vertical="top" wrapText="1"/>
    </xf>
    <xf numFmtId="0" fontId="3" fillId="0" borderId="12" xfId="0" applyFont="1" applyBorder="1" applyAlignment="1">
      <alignment vertical="distributed"/>
    </xf>
    <xf numFmtId="0" fontId="3" fillId="0" borderId="12" xfId="0" applyNumberFormat="1" applyFont="1" applyBorder="1" applyAlignment="1">
      <alignment vertical="distributed"/>
    </xf>
    <xf numFmtId="0" fontId="3" fillId="0" borderId="12" xfId="0" applyNumberFormat="1" applyFont="1" applyBorder="1" applyAlignment="1">
      <alignment vertical="distributed" wrapText="1"/>
    </xf>
    <xf numFmtId="178" fontId="7" fillId="0" borderId="0" xfId="0" applyNumberFormat="1" applyFont="1" applyBorder="1" applyAlignment="1">
      <alignment vertical="top" wrapText="1"/>
    </xf>
    <xf numFmtId="0" fontId="3" fillId="0" borderId="25" xfId="0" applyFont="1" applyBorder="1" applyAlignment="1">
      <alignment horizontal="left" vertical="top" wrapText="1"/>
    </xf>
    <xf numFmtId="0" fontId="3" fillId="0" borderId="29" xfId="0" applyFont="1" applyBorder="1" applyAlignment="1">
      <alignment horizontal="left" vertical="top" wrapText="1"/>
    </xf>
    <xf numFmtId="0" fontId="3" fillId="0" borderId="26" xfId="0" applyFont="1" applyBorder="1" applyAlignment="1">
      <alignment horizontal="left" vertical="top" wrapText="1"/>
    </xf>
    <xf numFmtId="0" fontId="15" fillId="0" borderId="26" xfId="0" applyFont="1" applyBorder="1" applyAlignment="1">
      <alignment horizontal="left" vertical="top" wrapText="1"/>
    </xf>
    <xf numFmtId="2" fontId="18" fillId="0" borderId="30" xfId="0" applyNumberFormat="1" applyFont="1" applyBorder="1" applyAlignment="1">
      <alignment horizontal="left" vertical="top"/>
    </xf>
    <xf numFmtId="2" fontId="18" fillId="0" borderId="30" xfId="0" applyNumberFormat="1" applyFont="1" applyBorder="1" applyAlignment="1">
      <alignment horizontal="left" vertical="top"/>
    </xf>
    <xf numFmtId="0" fontId="18" fillId="0" borderId="25" xfId="0" applyFont="1" applyBorder="1" applyAlignment="1">
      <alignment horizontal="left" vertical="top" wrapText="1"/>
    </xf>
    <xf numFmtId="49" fontId="18" fillId="0" borderId="25" xfId="0" applyNumberFormat="1" applyFont="1" applyBorder="1" applyAlignment="1">
      <alignment vertical="top"/>
    </xf>
    <xf numFmtId="0" fontId="3" fillId="0" borderId="0" xfId="0" applyFont="1" applyAlignment="1">
      <alignment horizontal="center" vertical="center"/>
    </xf>
    <xf numFmtId="0" fontId="5" fillId="0" borderId="48" xfId="0" applyFont="1" applyBorder="1" applyAlignment="1">
      <alignment horizontal="center" vertical="top"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0" fontId="5" fillId="0" borderId="50" xfId="0" applyFont="1" applyBorder="1" applyAlignment="1">
      <alignment horizontal="center" vertical="top" wrapText="1"/>
    </xf>
    <xf numFmtId="0" fontId="5" fillId="0" borderId="51" xfId="0" applyFont="1" applyBorder="1" applyAlignment="1">
      <alignment horizontal="center" vertical="top" wrapText="1"/>
    </xf>
    <xf numFmtId="0" fontId="5" fillId="0" borderId="17" xfId="0" applyFont="1" applyBorder="1" applyAlignment="1">
      <alignment horizontal="center" vertical="top" wrapText="1"/>
    </xf>
    <xf numFmtId="0" fontId="5" fillId="0" borderId="31" xfId="0" applyFont="1" applyBorder="1" applyAlignment="1">
      <alignment horizontal="center" vertical="top" wrapText="1"/>
    </xf>
    <xf numFmtId="0" fontId="5" fillId="0" borderId="0" xfId="0" applyFont="1" applyBorder="1" applyAlignment="1">
      <alignment horizontal="center" vertical="top" wrapText="1"/>
    </xf>
    <xf numFmtId="0" fontId="5" fillId="0" borderId="20" xfId="0" applyFont="1" applyBorder="1" applyAlignment="1">
      <alignment horizontal="center" vertical="top" wrapText="1"/>
    </xf>
    <xf numFmtId="0" fontId="5" fillId="0" borderId="23" xfId="0" applyFont="1" applyBorder="1" applyAlignment="1">
      <alignment horizontal="center"/>
    </xf>
    <xf numFmtId="0" fontId="4" fillId="0" borderId="0" xfId="0" applyFont="1" applyAlignment="1">
      <alignment horizontal="right"/>
    </xf>
    <xf numFmtId="0" fontId="6" fillId="0" borderId="0" xfId="0" applyFont="1" applyAlignment="1">
      <alignment horizontal="center" vertical="distributed"/>
    </xf>
    <xf numFmtId="0" fontId="3" fillId="0" borderId="0" xfId="0" applyFont="1" applyAlignment="1">
      <alignment horizontal="right"/>
    </xf>
    <xf numFmtId="0" fontId="3" fillId="0" borderId="0" xfId="0" applyFont="1" applyAlignment="1">
      <alignment horizontal="right" vertical="distributed"/>
    </xf>
    <xf numFmtId="0" fontId="5" fillId="0" borderId="0" xfId="0" applyFont="1" applyAlignment="1">
      <alignment horizontal="center"/>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54" xfId="0" applyFont="1" applyBorder="1" applyAlignment="1">
      <alignment horizontal="center" vertical="top" wrapText="1"/>
    </xf>
    <xf numFmtId="0" fontId="3" fillId="0" borderId="55" xfId="0" applyFont="1" applyBorder="1" applyAlignment="1">
      <alignment horizontal="center"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0" borderId="56" xfId="0" applyFont="1" applyBorder="1" applyAlignment="1">
      <alignment horizontal="left" vertical="top" wrapText="1"/>
    </xf>
    <xf numFmtId="0" fontId="3" fillId="0" borderId="57" xfId="0" applyFont="1" applyBorder="1" applyAlignment="1">
      <alignment horizontal="left" vertical="top" wrapText="1"/>
    </xf>
    <xf numFmtId="0" fontId="5" fillId="0" borderId="0" xfId="0" applyFont="1" applyAlignment="1">
      <alignment horizontal="center" vertical="top" wrapText="1"/>
    </xf>
    <xf numFmtId="0" fontId="4" fillId="0" borderId="0" xfId="0" applyFont="1" applyAlignment="1">
      <alignment horizontal="distributed" vertical="top"/>
    </xf>
    <xf numFmtId="0" fontId="5" fillId="0" borderId="34" xfId="0" applyFont="1" applyBorder="1" applyAlignment="1">
      <alignment horizontal="center" vertical="top" wrapText="1"/>
    </xf>
    <xf numFmtId="0" fontId="5" fillId="0" borderId="19" xfId="0" applyFont="1" applyBorder="1" applyAlignment="1">
      <alignment horizontal="center" vertical="top" wrapText="1"/>
    </xf>
    <xf numFmtId="0" fontId="4" fillId="0" borderId="48" xfId="0" applyFont="1" applyBorder="1" applyAlignment="1">
      <alignment horizontal="center" vertical="top" wrapText="1"/>
    </xf>
    <xf numFmtId="0" fontId="4" fillId="0" borderId="21" xfId="0" applyFont="1" applyBorder="1" applyAlignment="1">
      <alignment horizontal="center" vertical="top" wrapText="1"/>
    </xf>
    <xf numFmtId="0" fontId="4" fillId="0" borderId="50" xfId="0" applyFont="1" applyBorder="1" applyAlignment="1">
      <alignment horizontal="center" vertical="top" wrapText="1"/>
    </xf>
    <xf numFmtId="0" fontId="4" fillId="0" borderId="17" xfId="0" applyFont="1" applyBorder="1" applyAlignment="1">
      <alignment horizontal="center" vertical="top" wrapText="1"/>
    </xf>
    <xf numFmtId="0" fontId="4" fillId="0" borderId="31" xfId="0" applyFont="1" applyBorder="1" applyAlignment="1">
      <alignment horizontal="center" vertical="top" wrapText="1"/>
    </xf>
    <xf numFmtId="0" fontId="4" fillId="0" borderId="20" xfId="0" applyFont="1" applyBorder="1" applyAlignment="1">
      <alignment horizontal="center" vertical="top" wrapText="1"/>
    </xf>
    <xf numFmtId="0" fontId="4" fillId="0" borderId="58" xfId="0" applyFont="1" applyBorder="1" applyAlignment="1">
      <alignment horizontal="center" vertical="top" wrapText="1"/>
    </xf>
    <xf numFmtId="0" fontId="4" fillId="0" borderId="11" xfId="0" applyFont="1" applyBorder="1" applyAlignment="1">
      <alignment horizontal="center" vertical="top" wrapText="1"/>
    </xf>
    <xf numFmtId="0" fontId="5" fillId="0" borderId="23" xfId="0" applyFont="1" applyBorder="1" applyAlignment="1">
      <alignment horizontal="center" vertical="distributed"/>
    </xf>
    <xf numFmtId="0" fontId="5" fillId="0" borderId="49" xfId="0" applyFont="1" applyBorder="1" applyAlignment="1">
      <alignment horizontal="center" vertical="top" wrapText="1"/>
    </xf>
    <xf numFmtId="0" fontId="4" fillId="0" borderId="34" xfId="0" applyFont="1" applyBorder="1" applyAlignment="1">
      <alignment horizontal="center" vertical="top" wrapText="1"/>
    </xf>
    <xf numFmtId="0" fontId="4" fillId="0" borderId="19" xfId="0" applyFont="1" applyBorder="1" applyAlignment="1">
      <alignment horizontal="center" vertical="top" wrapText="1"/>
    </xf>
    <xf numFmtId="0" fontId="5" fillId="0" borderId="0" xfId="0" applyFont="1" applyBorder="1" applyAlignment="1">
      <alignment horizontal="center" vertical="distributed"/>
    </xf>
    <xf numFmtId="0" fontId="7" fillId="0" borderId="50" xfId="0" applyFont="1" applyBorder="1" applyAlignment="1">
      <alignment horizontal="center" vertical="top" wrapText="1"/>
    </xf>
    <xf numFmtId="0" fontId="7" fillId="0" borderId="17" xfId="0" applyFont="1" applyBorder="1" applyAlignment="1">
      <alignment horizontal="center" vertical="top" wrapText="1"/>
    </xf>
    <xf numFmtId="0" fontId="7" fillId="0" borderId="31" xfId="0" applyFont="1" applyBorder="1" applyAlignment="1">
      <alignment horizontal="center" vertical="top" wrapText="1"/>
    </xf>
    <xf numFmtId="0" fontId="7" fillId="0" borderId="20" xfId="0" applyFont="1" applyBorder="1" applyAlignment="1">
      <alignment horizontal="center" vertical="top" wrapText="1"/>
    </xf>
    <xf numFmtId="0" fontId="7" fillId="0" borderId="58" xfId="0" applyFont="1" applyBorder="1" applyAlignment="1">
      <alignment horizontal="center" vertical="top" wrapText="1"/>
    </xf>
    <xf numFmtId="0" fontId="7" fillId="0" borderId="11" xfId="0" applyFont="1" applyBorder="1" applyAlignment="1">
      <alignment horizontal="center" vertical="top" wrapText="1"/>
    </xf>
    <xf numFmtId="0" fontId="7" fillId="0" borderId="48" xfId="0" applyFont="1" applyBorder="1" applyAlignment="1">
      <alignment horizontal="center" vertical="top" wrapText="1"/>
    </xf>
    <xf numFmtId="0" fontId="7" fillId="0" borderId="21" xfId="0" applyFont="1" applyBorder="1" applyAlignment="1">
      <alignment horizontal="center" vertical="top" wrapText="1"/>
    </xf>
    <xf numFmtId="0" fontId="12" fillId="0" borderId="0" xfId="0" applyFont="1" applyAlignment="1">
      <alignment horizontal="right"/>
    </xf>
    <xf numFmtId="0" fontId="6" fillId="0" borderId="0" xfId="0" applyFont="1" applyBorder="1" applyAlignment="1">
      <alignment horizontal="center" vertical="distributed"/>
    </xf>
    <xf numFmtId="0" fontId="3" fillId="0" borderId="39" xfId="0" applyFont="1" applyBorder="1" applyAlignment="1">
      <alignment horizontal="center" vertical="top" wrapText="1"/>
    </xf>
    <xf numFmtId="0" fontId="3" fillId="0" borderId="22"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6" fillId="0" borderId="0" xfId="0" applyFont="1" applyAlignment="1">
      <alignment horizontal="center"/>
    </xf>
    <xf numFmtId="0" fontId="3" fillId="0" borderId="48" xfId="0" applyFont="1" applyBorder="1" applyAlignment="1">
      <alignment horizontal="center" vertical="top" wrapText="1"/>
    </xf>
    <xf numFmtId="0" fontId="3" fillId="0" borderId="10" xfId="0" applyFont="1" applyBorder="1" applyAlignment="1">
      <alignment horizontal="center" vertical="top" wrapText="1"/>
    </xf>
    <xf numFmtId="0" fontId="3" fillId="0" borderId="34" xfId="0" applyFont="1" applyBorder="1" applyAlignment="1">
      <alignment horizontal="center" vertical="top" wrapText="1"/>
    </xf>
    <xf numFmtId="0" fontId="3" fillId="0" borderId="49" xfId="0" applyFont="1" applyBorder="1" applyAlignment="1">
      <alignment horizontal="center" vertical="top" wrapText="1"/>
    </xf>
    <xf numFmtId="0" fontId="3" fillId="0" borderId="19" xfId="0" applyFont="1" applyBorder="1" applyAlignment="1">
      <alignment horizontal="center" vertical="top" wrapText="1"/>
    </xf>
    <xf numFmtId="0" fontId="3" fillId="0" borderId="0" xfId="0" applyFont="1" applyBorder="1" applyAlignment="1">
      <alignment horizontal="center" vertical="top"/>
    </xf>
    <xf numFmtId="0" fontId="3" fillId="0" borderId="20" xfId="0" applyFont="1" applyBorder="1" applyAlignment="1">
      <alignment horizontal="center" vertical="top"/>
    </xf>
    <xf numFmtId="0" fontId="3" fillId="0" borderId="23" xfId="0" applyFont="1" applyBorder="1" applyAlignment="1">
      <alignment horizontal="center" vertical="top"/>
    </xf>
    <xf numFmtId="0" fontId="3" fillId="0" borderId="11" xfId="0" applyFont="1" applyBorder="1" applyAlignment="1">
      <alignment horizontal="center" vertical="top"/>
    </xf>
    <xf numFmtId="0" fontId="3" fillId="0" borderId="34" xfId="0" applyFont="1" applyBorder="1" applyAlignment="1">
      <alignment horizontal="center"/>
    </xf>
    <xf numFmtId="0" fontId="3" fillId="0" borderId="49" xfId="0" applyFont="1" applyBorder="1" applyAlignment="1">
      <alignment horizontal="center"/>
    </xf>
    <xf numFmtId="0" fontId="3" fillId="0" borderId="19" xfId="0" applyFont="1" applyBorder="1" applyAlignment="1">
      <alignment horizontal="center"/>
    </xf>
    <xf numFmtId="0" fontId="3" fillId="0" borderId="50" xfId="0" applyFont="1" applyBorder="1" applyAlignment="1">
      <alignment horizontal="center" vertical="distributed"/>
    </xf>
    <xf numFmtId="0" fontId="14" fillId="0" borderId="51" xfId="0" applyFont="1" applyBorder="1" applyAlignment="1">
      <alignment/>
    </xf>
    <xf numFmtId="0" fontId="14" fillId="0" borderId="17" xfId="0" applyFont="1" applyBorder="1" applyAlignment="1">
      <alignment/>
    </xf>
    <xf numFmtId="0" fontId="3" fillId="0" borderId="58" xfId="0" applyFont="1" applyBorder="1" applyAlignment="1">
      <alignment horizontal="center"/>
    </xf>
    <xf numFmtId="0" fontId="3" fillId="0" borderId="23"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left" vertical="distributed"/>
    </xf>
    <xf numFmtId="0" fontId="3" fillId="0" borderId="50" xfId="0" applyFont="1" applyBorder="1" applyAlignment="1">
      <alignment horizontal="center" vertical="top" wrapText="1"/>
    </xf>
    <xf numFmtId="0" fontId="3" fillId="0" borderId="17" xfId="0" applyFont="1" applyBorder="1" applyAlignment="1">
      <alignment horizontal="center" vertical="top" wrapText="1"/>
    </xf>
    <xf numFmtId="0" fontId="3" fillId="0" borderId="31" xfId="0" applyFont="1" applyBorder="1" applyAlignment="1">
      <alignment horizontal="center" vertical="top" wrapText="1"/>
    </xf>
    <xf numFmtId="0" fontId="3" fillId="0" borderId="20" xfId="0" applyFont="1" applyBorder="1" applyAlignment="1">
      <alignment horizontal="center" vertical="top" wrapText="1"/>
    </xf>
    <xf numFmtId="0" fontId="3" fillId="0" borderId="58" xfId="0" applyFont="1" applyBorder="1" applyAlignment="1">
      <alignment horizontal="center" vertical="top" wrapText="1"/>
    </xf>
    <xf numFmtId="0" fontId="3" fillId="0" borderId="11" xfId="0" applyFont="1" applyBorder="1" applyAlignment="1">
      <alignment horizontal="center" vertical="top" wrapText="1"/>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17" xfId="0" applyFont="1" applyBorder="1" applyAlignment="1">
      <alignment horizontal="center" vertical="top"/>
    </xf>
    <xf numFmtId="0" fontId="3" fillId="0" borderId="31" xfId="0" applyFont="1" applyBorder="1" applyAlignment="1">
      <alignment horizontal="center" vertical="top"/>
    </xf>
    <xf numFmtId="0" fontId="3" fillId="0" borderId="58" xfId="0" applyFont="1" applyBorder="1" applyAlignment="1">
      <alignment horizontal="center" vertical="top"/>
    </xf>
    <xf numFmtId="0" fontId="3" fillId="0" borderId="31" xfId="0" applyFont="1" applyBorder="1" applyAlignment="1">
      <alignment horizontal="center"/>
    </xf>
    <xf numFmtId="0" fontId="3" fillId="0" borderId="0" xfId="0" applyFont="1" applyBorder="1" applyAlignment="1">
      <alignment horizontal="center"/>
    </xf>
    <xf numFmtId="0" fontId="6" fillId="0" borderId="0" xfId="0" applyFont="1" applyAlignment="1">
      <alignment horizontal="center" vertical="distributed"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G65"/>
    </sheetView>
  </sheetViews>
  <sheetFormatPr defaultColWidth="9.00390625" defaultRowHeight="12.75"/>
  <cols>
    <col min="1" max="1" width="28.125" style="0" customWidth="1"/>
    <col min="2" max="2" width="72.25390625" style="0" customWidth="1"/>
    <col min="3" max="3" width="0.12890625" style="0" hidden="1" customWidth="1"/>
    <col min="4" max="4" width="11.125" style="0" hidden="1" customWidth="1"/>
    <col min="5" max="5" width="16.125" style="0" customWidth="1"/>
    <col min="6" max="6" width="15.375" style="0" customWidth="1"/>
    <col min="7" max="7" width="14.875" style="0" customWidth="1"/>
  </cols>
  <sheetData>
    <row r="1" spans="1:7" ht="12.75">
      <c r="A1" s="233" t="s">
        <v>223</v>
      </c>
      <c r="B1" s="233"/>
      <c r="C1" s="233"/>
      <c r="D1" s="233"/>
      <c r="E1" s="233"/>
      <c r="F1" s="233"/>
      <c r="G1" s="233"/>
    </row>
    <row r="2" spans="1:7" ht="12.75">
      <c r="A2" s="233" t="s">
        <v>28</v>
      </c>
      <c r="B2" s="233"/>
      <c r="C2" s="233"/>
      <c r="D2" s="233"/>
      <c r="E2" s="233"/>
      <c r="F2" s="233"/>
      <c r="G2" s="233"/>
    </row>
    <row r="3" spans="1:7" ht="12.75">
      <c r="A3" s="233" t="s">
        <v>110</v>
      </c>
      <c r="B3" s="233"/>
      <c r="C3" s="233"/>
      <c r="D3" s="233"/>
      <c r="E3" s="233"/>
      <c r="F3" s="233"/>
      <c r="G3" s="233"/>
    </row>
    <row r="4" spans="1:7" ht="28.5" customHeight="1">
      <c r="A4" s="233" t="s">
        <v>216</v>
      </c>
      <c r="B4" s="233"/>
      <c r="C4" s="233"/>
      <c r="D4" s="233"/>
      <c r="E4" s="233"/>
      <c r="F4" s="233"/>
      <c r="G4" s="233"/>
    </row>
    <row r="5" spans="1:7" ht="12.75">
      <c r="A5" s="233" t="s">
        <v>292</v>
      </c>
      <c r="B5" s="233"/>
      <c r="C5" s="233"/>
      <c r="D5" s="233"/>
      <c r="E5" s="233"/>
      <c r="F5" s="233"/>
      <c r="G5" s="233"/>
    </row>
    <row r="6" spans="1:7" ht="10.5" customHeight="1">
      <c r="A6" s="158" t="s">
        <v>517</v>
      </c>
      <c r="B6" s="16"/>
      <c r="C6" s="16"/>
      <c r="D6" s="16"/>
      <c r="E6" s="16"/>
      <c r="F6" s="16"/>
      <c r="G6" s="16"/>
    </row>
    <row r="7" spans="1:7" ht="37.5" customHeight="1">
      <c r="A7" s="234" t="s">
        <v>293</v>
      </c>
      <c r="B7" s="234"/>
      <c r="C7" s="234"/>
      <c r="D7" s="234"/>
      <c r="E7" s="234"/>
      <c r="F7" s="234"/>
      <c r="G7" s="234"/>
    </row>
    <row r="8" spans="1:7" ht="3.75" customHeight="1">
      <c r="A8" s="222"/>
      <c r="B8" s="222"/>
      <c r="C8" s="222"/>
      <c r="D8" s="222"/>
      <c r="E8" s="222"/>
      <c r="F8" s="222"/>
      <c r="G8" s="222"/>
    </row>
    <row r="9" spans="1:7" ht="9.75" customHeight="1" thickBot="1">
      <c r="A9" s="232"/>
      <c r="B9" s="232"/>
      <c r="C9" s="232"/>
      <c r="D9" s="232"/>
      <c r="E9" s="232"/>
      <c r="F9" s="232"/>
      <c r="G9" s="232"/>
    </row>
    <row r="10" spans="1:7" ht="15.75" customHeight="1">
      <c r="A10" s="223" t="s">
        <v>220</v>
      </c>
      <c r="B10" s="223" t="s">
        <v>4</v>
      </c>
      <c r="C10" s="226" t="s">
        <v>334</v>
      </c>
      <c r="D10" s="227"/>
      <c r="E10" s="227"/>
      <c r="F10" s="227"/>
      <c r="G10" s="228"/>
    </row>
    <row r="11" spans="1:7" ht="13.5" thickBot="1">
      <c r="A11" s="224"/>
      <c r="B11" s="224"/>
      <c r="C11" s="229"/>
      <c r="D11" s="230"/>
      <c r="E11" s="230"/>
      <c r="F11" s="230"/>
      <c r="G11" s="231"/>
    </row>
    <row r="12" spans="1:7" ht="26.25" customHeight="1" thickBot="1">
      <c r="A12" s="225"/>
      <c r="B12" s="225"/>
      <c r="C12" s="19" t="s">
        <v>57</v>
      </c>
      <c r="D12" s="19" t="s">
        <v>58</v>
      </c>
      <c r="E12" s="155" t="s">
        <v>111</v>
      </c>
      <c r="F12" s="159" t="s">
        <v>165</v>
      </c>
      <c r="G12" s="160" t="s">
        <v>294</v>
      </c>
    </row>
    <row r="13" spans="1:7" ht="24" customHeight="1" thickBot="1">
      <c r="A13" s="43" t="s">
        <v>115</v>
      </c>
      <c r="B13" s="29" t="s">
        <v>5</v>
      </c>
      <c r="C13" s="161" t="e">
        <f>C14+C24+C26+C36+C40+C42+C45+C35</f>
        <v>#REF!</v>
      </c>
      <c r="D13" s="162" t="e">
        <f>D14+D24+D26+D36+D40+D42+D45+D35</f>
        <v>#REF!</v>
      </c>
      <c r="E13" s="162">
        <f>E14+E24+E26+E36+E40+E42+E45+E35+E18</f>
        <v>34211362.97</v>
      </c>
      <c r="F13" s="162">
        <f>F14+F24+F26+F36+F40+F42+F45+F35+F18</f>
        <v>36118402.06</v>
      </c>
      <c r="G13" s="162">
        <f>G14+G24+G26+G36+G40+G42+G45+G35+G18</f>
        <v>36820887.08</v>
      </c>
    </row>
    <row r="14" spans="1:7" ht="25.5" customHeight="1" thickBot="1">
      <c r="A14" s="163" t="s">
        <v>116</v>
      </c>
      <c r="B14" s="19" t="s">
        <v>6</v>
      </c>
      <c r="C14" s="164" t="e">
        <f>C15+C16+#REF!+C17</f>
        <v>#REF!</v>
      </c>
      <c r="D14" s="164" t="e">
        <f>D15+D16+#REF!+D17</f>
        <v>#REF!</v>
      </c>
      <c r="E14" s="164">
        <f>E15+E16++E17</f>
        <v>20653100</v>
      </c>
      <c r="F14" s="164">
        <f>F15+F16++F17</f>
        <v>23131561</v>
      </c>
      <c r="G14" s="164">
        <f>G15+G16++G17</f>
        <v>24750680</v>
      </c>
    </row>
    <row r="15" spans="1:7" ht="74.25" customHeight="1" thickBot="1">
      <c r="A15" s="40" t="s">
        <v>117</v>
      </c>
      <c r="B15" s="165" t="s">
        <v>107</v>
      </c>
      <c r="C15" s="166">
        <v>9918.1</v>
      </c>
      <c r="D15" s="167">
        <f>E15-C15</f>
        <v>20327481.9</v>
      </c>
      <c r="E15" s="168">
        <v>20337400</v>
      </c>
      <c r="F15" s="168">
        <v>22777900</v>
      </c>
      <c r="G15" s="168">
        <v>24372300</v>
      </c>
    </row>
    <row r="16" spans="1:7" ht="101.25" customHeight="1" thickBot="1">
      <c r="A16" s="41" t="s">
        <v>118</v>
      </c>
      <c r="B16" s="18" t="s">
        <v>108</v>
      </c>
      <c r="C16" s="169">
        <v>64.4</v>
      </c>
      <c r="D16" s="167">
        <f>E16-C16</f>
        <v>178735.6</v>
      </c>
      <c r="E16" s="170">
        <v>178800</v>
      </c>
      <c r="F16" s="170">
        <v>200300</v>
      </c>
      <c r="G16" s="170">
        <v>214300</v>
      </c>
    </row>
    <row r="17" spans="1:7" ht="50.25" customHeight="1" thickBot="1">
      <c r="A17" s="171" t="s">
        <v>119</v>
      </c>
      <c r="B17" s="165" t="s">
        <v>109</v>
      </c>
      <c r="C17" s="172">
        <v>11.9</v>
      </c>
      <c r="D17" s="167">
        <f>E17-C17</f>
        <v>136888.1</v>
      </c>
      <c r="E17" s="173">
        <v>136900</v>
      </c>
      <c r="F17" s="173">
        <v>153361</v>
      </c>
      <c r="G17" s="173">
        <v>164080</v>
      </c>
    </row>
    <row r="18" spans="1:7" ht="36" customHeight="1" thickBot="1">
      <c r="A18" s="174" t="s">
        <v>170</v>
      </c>
      <c r="B18" s="175" t="s">
        <v>171</v>
      </c>
      <c r="C18" s="176"/>
      <c r="D18" s="177"/>
      <c r="E18" s="178">
        <f>E19</f>
        <v>373244.97</v>
      </c>
      <c r="F18" s="178">
        <f>F19</f>
        <v>479416.06</v>
      </c>
      <c r="G18" s="178">
        <f>G19</f>
        <v>393889.08</v>
      </c>
    </row>
    <row r="19" spans="1:7" ht="39" customHeight="1" thickBot="1">
      <c r="A19" s="179" t="s">
        <v>169</v>
      </c>
      <c r="B19" s="40" t="s">
        <v>172</v>
      </c>
      <c r="C19" s="172"/>
      <c r="D19" s="180"/>
      <c r="E19" s="168">
        <f>E22+E20+E21+E23</f>
        <v>373244.97</v>
      </c>
      <c r="F19" s="168">
        <f>F22+F20+F21+F23</f>
        <v>479416.06</v>
      </c>
      <c r="G19" s="168">
        <f>G22+G20+G21+G23</f>
        <v>393889.08</v>
      </c>
    </row>
    <row r="20" spans="1:7" ht="53.25" customHeight="1" thickBot="1">
      <c r="A20" s="181" t="s">
        <v>305</v>
      </c>
      <c r="B20" s="41" t="s">
        <v>306</v>
      </c>
      <c r="C20" s="182"/>
      <c r="D20" s="183"/>
      <c r="E20" s="184">
        <v>114144.84</v>
      </c>
      <c r="F20" s="184">
        <v>144665.68</v>
      </c>
      <c r="G20" s="184">
        <v>142167.66</v>
      </c>
    </row>
    <row r="21" spans="1:7" ht="55.5" customHeight="1" thickBot="1">
      <c r="A21" s="179" t="s">
        <v>307</v>
      </c>
      <c r="B21" s="40" t="s">
        <v>308</v>
      </c>
      <c r="C21" s="172"/>
      <c r="D21" s="180"/>
      <c r="E21" s="168">
        <v>4259.88</v>
      </c>
      <c r="F21" s="168">
        <v>3899.68</v>
      </c>
      <c r="G21" s="168">
        <v>3503.67</v>
      </c>
    </row>
    <row r="22" spans="1:7" ht="55.5" customHeight="1" thickBot="1">
      <c r="A22" s="181" t="s">
        <v>309</v>
      </c>
      <c r="B22" s="41" t="s">
        <v>310</v>
      </c>
      <c r="C22" s="182"/>
      <c r="D22" s="183"/>
      <c r="E22" s="184">
        <v>250010.49</v>
      </c>
      <c r="F22" s="184">
        <v>326447.83</v>
      </c>
      <c r="G22" s="184">
        <v>244200.54</v>
      </c>
    </row>
    <row r="23" spans="1:7" ht="53.25" customHeight="1" thickBot="1">
      <c r="A23" s="179" t="s">
        <v>311</v>
      </c>
      <c r="B23" s="40" t="s">
        <v>312</v>
      </c>
      <c r="C23" s="172"/>
      <c r="D23" s="180"/>
      <c r="E23" s="168">
        <v>4829.76</v>
      </c>
      <c r="F23" s="168">
        <v>4402.87</v>
      </c>
      <c r="G23" s="168">
        <v>4017.21</v>
      </c>
    </row>
    <row r="24" spans="1:7" ht="20.25" customHeight="1" thickBot="1">
      <c r="A24" s="175" t="s">
        <v>173</v>
      </c>
      <c r="B24" s="175" t="s">
        <v>174</v>
      </c>
      <c r="C24" s="185">
        <v>170</v>
      </c>
      <c r="D24" s="186">
        <f>E24-C24</f>
        <v>-170</v>
      </c>
      <c r="E24" s="178">
        <v>0</v>
      </c>
      <c r="F24" s="178">
        <v>0</v>
      </c>
      <c r="G24" s="178">
        <v>0</v>
      </c>
    </row>
    <row r="25" spans="1:7" ht="21" customHeight="1" thickBot="1">
      <c r="A25" s="40" t="s">
        <v>120</v>
      </c>
      <c r="B25" s="40" t="s">
        <v>219</v>
      </c>
      <c r="C25" s="166">
        <v>170</v>
      </c>
      <c r="D25" s="167">
        <f>E25-C25</f>
        <v>-170</v>
      </c>
      <c r="E25" s="168">
        <v>0</v>
      </c>
      <c r="F25" s="168">
        <v>0</v>
      </c>
      <c r="G25" s="168">
        <v>0</v>
      </c>
    </row>
    <row r="26" spans="1:7" ht="21.75" customHeight="1" thickBot="1">
      <c r="A26" s="163" t="s">
        <v>121</v>
      </c>
      <c r="B26" s="19" t="s">
        <v>7</v>
      </c>
      <c r="C26" s="187" t="e">
        <f>C27+C29+#REF!</f>
        <v>#REF!</v>
      </c>
      <c r="D26" s="164" t="e">
        <f>D27+D29+#REF!</f>
        <v>#REF!</v>
      </c>
      <c r="E26" s="188">
        <f>E27+E29</f>
        <v>8954200</v>
      </c>
      <c r="F26" s="188">
        <f>F27+F29</f>
        <v>9195500</v>
      </c>
      <c r="G26" s="188">
        <f>G27+G29</f>
        <v>9195500</v>
      </c>
    </row>
    <row r="27" spans="1:7" ht="20.25" customHeight="1" thickBot="1">
      <c r="A27" s="136" t="s">
        <v>122</v>
      </c>
      <c r="B27" s="18" t="s">
        <v>8</v>
      </c>
      <c r="C27" s="189">
        <f>C28</f>
        <v>909.9</v>
      </c>
      <c r="D27" s="190">
        <f>D28</f>
        <v>964190.1</v>
      </c>
      <c r="E27" s="191">
        <f>E28</f>
        <v>965100</v>
      </c>
      <c r="F27" s="191">
        <f>F28</f>
        <v>1206400</v>
      </c>
      <c r="G27" s="191">
        <f>G28</f>
        <v>1206400</v>
      </c>
    </row>
    <row r="28" spans="1:7" ht="47.25" customHeight="1" thickBot="1">
      <c r="A28" s="40" t="s">
        <v>123</v>
      </c>
      <c r="B28" s="165" t="s">
        <v>9</v>
      </c>
      <c r="C28" s="172">
        <v>909.9</v>
      </c>
      <c r="D28" s="167">
        <f>E28-C28</f>
        <v>964190.1</v>
      </c>
      <c r="E28" s="173">
        <v>965100</v>
      </c>
      <c r="F28" s="173">
        <v>1206400</v>
      </c>
      <c r="G28" s="173">
        <v>1206400</v>
      </c>
    </row>
    <row r="29" spans="1:7" ht="24" customHeight="1" thickBot="1">
      <c r="A29" s="40" t="s">
        <v>124</v>
      </c>
      <c r="B29" s="165" t="s">
        <v>0</v>
      </c>
      <c r="C29" s="172">
        <f>C30+C32</f>
        <v>4631.7</v>
      </c>
      <c r="D29" s="192">
        <f>D30+D32</f>
        <v>7984468.300000001</v>
      </c>
      <c r="E29" s="173">
        <f>E30+E32</f>
        <v>7989100</v>
      </c>
      <c r="F29" s="173">
        <f>F30+F32</f>
        <v>7989100</v>
      </c>
      <c r="G29" s="173">
        <f>G30+G32</f>
        <v>7989100</v>
      </c>
    </row>
    <row r="30" spans="1:7" ht="56.25" customHeight="1" thickBot="1">
      <c r="A30" s="41" t="s">
        <v>125</v>
      </c>
      <c r="B30" s="193" t="s">
        <v>10</v>
      </c>
      <c r="C30" s="182">
        <f>C31</f>
        <v>1164.1</v>
      </c>
      <c r="D30" s="194">
        <f>D31</f>
        <v>1411635.9</v>
      </c>
      <c r="E30" s="195">
        <f>E31</f>
        <v>1412800</v>
      </c>
      <c r="F30" s="195">
        <f>F31</f>
        <v>1412800</v>
      </c>
      <c r="G30" s="195">
        <f>G31</f>
        <v>1412800</v>
      </c>
    </row>
    <row r="31" spans="1:7" ht="72.75" customHeight="1" thickBot="1">
      <c r="A31" s="40" t="s">
        <v>126</v>
      </c>
      <c r="B31" s="165" t="s">
        <v>11</v>
      </c>
      <c r="C31" s="172">
        <v>1164.1</v>
      </c>
      <c r="D31" s="167">
        <f>E31-C31</f>
        <v>1411635.9</v>
      </c>
      <c r="E31" s="173">
        <v>1412800</v>
      </c>
      <c r="F31" s="173">
        <v>1412800</v>
      </c>
      <c r="G31" s="173">
        <v>1412800</v>
      </c>
    </row>
    <row r="32" spans="1:7" ht="51" customHeight="1" thickBot="1">
      <c r="A32" s="40" t="s">
        <v>127</v>
      </c>
      <c r="B32" s="165" t="s">
        <v>12</v>
      </c>
      <c r="C32" s="172">
        <f>C33</f>
        <v>3467.6</v>
      </c>
      <c r="D32" s="192">
        <f>D33</f>
        <v>6572832.4</v>
      </c>
      <c r="E32" s="173">
        <f>E33</f>
        <v>6576300</v>
      </c>
      <c r="F32" s="173">
        <f>F33</f>
        <v>6576300</v>
      </c>
      <c r="G32" s="173">
        <f>G33</f>
        <v>6576300</v>
      </c>
    </row>
    <row r="33" spans="1:7" ht="69" customHeight="1" thickBot="1">
      <c r="A33" s="40" t="s">
        <v>128</v>
      </c>
      <c r="B33" s="165" t="s">
        <v>13</v>
      </c>
      <c r="C33" s="172">
        <v>3467.6</v>
      </c>
      <c r="D33" s="167">
        <f>E33-C33</f>
        <v>6572832.4</v>
      </c>
      <c r="E33" s="173">
        <v>6576300</v>
      </c>
      <c r="F33" s="173">
        <v>6576300</v>
      </c>
      <c r="G33" s="173">
        <v>6576300</v>
      </c>
    </row>
    <row r="34" spans="1:7" ht="18" customHeight="1" thickBot="1">
      <c r="A34" s="43" t="s">
        <v>175</v>
      </c>
      <c r="B34" s="29" t="s">
        <v>176</v>
      </c>
      <c r="C34" s="161">
        <v>0</v>
      </c>
      <c r="D34" s="196">
        <f>E34-C34</f>
        <v>1000</v>
      </c>
      <c r="E34" s="197">
        <f>E35</f>
        <v>1000</v>
      </c>
      <c r="F34" s="197">
        <f>F35</f>
        <v>1000</v>
      </c>
      <c r="G34" s="197">
        <f>G35</f>
        <v>1000</v>
      </c>
    </row>
    <row r="35" spans="1:7" ht="71.25" customHeight="1" thickBot="1">
      <c r="A35" s="40" t="s">
        <v>129</v>
      </c>
      <c r="B35" s="165" t="s">
        <v>63</v>
      </c>
      <c r="C35" s="172">
        <v>1</v>
      </c>
      <c r="D35" s="167">
        <f>E35-C35</f>
        <v>999</v>
      </c>
      <c r="E35" s="173">
        <v>1000</v>
      </c>
      <c r="F35" s="173">
        <v>1000</v>
      </c>
      <c r="G35" s="173">
        <v>1000</v>
      </c>
    </row>
    <row r="36" spans="1:7" ht="35.25" customHeight="1" thickBot="1">
      <c r="A36" s="198" t="s">
        <v>130</v>
      </c>
      <c r="B36" s="198" t="s">
        <v>14</v>
      </c>
      <c r="C36" s="199">
        <f>C37+C38+C39</f>
        <v>1988.7</v>
      </c>
      <c r="D36" s="200">
        <f>D37+D38+D39</f>
        <v>2362829.3</v>
      </c>
      <c r="E36" s="201">
        <f>E37+E38+E39</f>
        <v>2364818</v>
      </c>
      <c r="F36" s="201">
        <f>F37+F38+F39</f>
        <v>2359818</v>
      </c>
      <c r="G36" s="201">
        <f>G37+G38+G39</f>
        <v>2354818</v>
      </c>
    </row>
    <row r="37" spans="1:7" ht="68.25" customHeight="1" thickBot="1">
      <c r="A37" s="202" t="s">
        <v>131</v>
      </c>
      <c r="B37" s="165" t="s">
        <v>15</v>
      </c>
      <c r="C37" s="172">
        <v>1622</v>
      </c>
      <c r="D37" s="167">
        <f>E37-C37</f>
        <v>1848378</v>
      </c>
      <c r="E37" s="173">
        <v>1850000</v>
      </c>
      <c r="F37" s="173">
        <v>1850000</v>
      </c>
      <c r="G37" s="173">
        <v>1850000</v>
      </c>
    </row>
    <row r="38" spans="1:7" ht="56.25" customHeight="1" thickBot="1">
      <c r="A38" s="40" t="s">
        <v>132</v>
      </c>
      <c r="B38" s="165" t="s">
        <v>16</v>
      </c>
      <c r="C38" s="172">
        <v>366.7</v>
      </c>
      <c r="D38" s="167">
        <f>E38-C38</f>
        <v>504451.3</v>
      </c>
      <c r="E38" s="173">
        <v>504818</v>
      </c>
      <c r="F38" s="173">
        <v>504818</v>
      </c>
      <c r="G38" s="173">
        <v>504818</v>
      </c>
    </row>
    <row r="39" spans="1:7" ht="69.75" customHeight="1" thickBot="1">
      <c r="A39" s="40" t="s">
        <v>133</v>
      </c>
      <c r="B39" s="165" t="s">
        <v>17</v>
      </c>
      <c r="C39" s="172">
        <v>0</v>
      </c>
      <c r="D39" s="167">
        <f>E39-C39</f>
        <v>10000</v>
      </c>
      <c r="E39" s="173">
        <v>10000</v>
      </c>
      <c r="F39" s="173">
        <v>5000</v>
      </c>
      <c r="G39" s="173">
        <v>0</v>
      </c>
    </row>
    <row r="40" spans="1:7" ht="38.25" customHeight="1" thickBot="1">
      <c r="A40" s="198" t="s">
        <v>134</v>
      </c>
      <c r="B40" s="198" t="s">
        <v>18</v>
      </c>
      <c r="C40" s="199" t="e">
        <f>#REF!+C41</f>
        <v>#REF!</v>
      </c>
      <c r="D40" s="200" t="e">
        <f>#REF!+D41</f>
        <v>#REF!</v>
      </c>
      <c r="E40" s="201">
        <f>E41</f>
        <v>10000</v>
      </c>
      <c r="F40" s="201">
        <f>F41</f>
        <v>10000</v>
      </c>
      <c r="G40" s="201">
        <f>G41</f>
        <v>10000</v>
      </c>
    </row>
    <row r="41" spans="1:7" ht="38.25" customHeight="1" thickBot="1">
      <c r="A41" s="40" t="s">
        <v>135</v>
      </c>
      <c r="B41" s="165" t="s">
        <v>103</v>
      </c>
      <c r="C41" s="172">
        <v>0</v>
      </c>
      <c r="D41" s="167">
        <f>E41-C41</f>
        <v>10000</v>
      </c>
      <c r="E41" s="173">
        <v>10000</v>
      </c>
      <c r="F41" s="173">
        <v>10000</v>
      </c>
      <c r="G41" s="173">
        <v>10000</v>
      </c>
    </row>
    <row r="42" spans="1:7" ht="38.25" customHeight="1" thickBot="1">
      <c r="A42" s="163" t="s">
        <v>136</v>
      </c>
      <c r="B42" s="19" t="s">
        <v>19</v>
      </c>
      <c r="C42" s="187">
        <f>C43+C44</f>
        <v>1028</v>
      </c>
      <c r="D42" s="164">
        <f>D43+D44</f>
        <v>1753972</v>
      </c>
      <c r="E42" s="188">
        <f>E43+E44</f>
        <v>1755000</v>
      </c>
      <c r="F42" s="188">
        <f>F43+F44</f>
        <v>841107</v>
      </c>
      <c r="G42" s="188">
        <f>G43+G44</f>
        <v>15000</v>
      </c>
    </row>
    <row r="43" spans="1:7" ht="82.5" customHeight="1" thickBot="1">
      <c r="A43" s="203" t="s">
        <v>137</v>
      </c>
      <c r="B43" s="165" t="s">
        <v>20</v>
      </c>
      <c r="C43" s="172">
        <v>1000</v>
      </c>
      <c r="D43" s="167">
        <f>E43-C43</f>
        <v>1739000</v>
      </c>
      <c r="E43" s="173">
        <v>1740000</v>
      </c>
      <c r="F43" s="173">
        <v>826107</v>
      </c>
      <c r="G43" s="173">
        <v>0</v>
      </c>
    </row>
    <row r="44" spans="1:7" ht="36.75" customHeight="1" thickBot="1">
      <c r="A44" s="136" t="s">
        <v>138</v>
      </c>
      <c r="B44" s="18" t="s">
        <v>71</v>
      </c>
      <c r="C44" s="189">
        <v>28</v>
      </c>
      <c r="D44" s="167">
        <f>E44-C44</f>
        <v>14972</v>
      </c>
      <c r="E44" s="191">
        <v>15000</v>
      </c>
      <c r="F44" s="191">
        <v>15000</v>
      </c>
      <c r="G44" s="191">
        <v>15000</v>
      </c>
    </row>
    <row r="45" spans="1:7" ht="24.75" customHeight="1" thickBot="1">
      <c r="A45" s="198" t="s">
        <v>139</v>
      </c>
      <c r="B45" s="43" t="s">
        <v>21</v>
      </c>
      <c r="C45" s="199">
        <f>C46</f>
        <v>249</v>
      </c>
      <c r="D45" s="200">
        <f>D46</f>
        <v>99751</v>
      </c>
      <c r="E45" s="201">
        <f>E46</f>
        <v>100000</v>
      </c>
      <c r="F45" s="201">
        <f>F46</f>
        <v>100000</v>
      </c>
      <c r="G45" s="201">
        <f>G46</f>
        <v>100000</v>
      </c>
    </row>
    <row r="46" spans="1:7" ht="22.5" customHeight="1" thickBot="1">
      <c r="A46" s="40" t="s">
        <v>140</v>
      </c>
      <c r="B46" s="165" t="s">
        <v>22</v>
      </c>
      <c r="C46" s="204">
        <v>249</v>
      </c>
      <c r="D46" s="167">
        <f>E46-C46</f>
        <v>99751</v>
      </c>
      <c r="E46" s="205">
        <v>100000</v>
      </c>
      <c r="F46" s="168">
        <v>100000</v>
      </c>
      <c r="G46" s="168">
        <v>100000</v>
      </c>
    </row>
    <row r="47" spans="1:7" ht="23.25" customHeight="1" thickBot="1">
      <c r="A47" s="163" t="s">
        <v>141</v>
      </c>
      <c r="B47" s="19" t="s">
        <v>23</v>
      </c>
      <c r="C47" s="187" t="e">
        <f>C48+C51+#REF!+C50+C56+#REF!+#REF!+#REF!</f>
        <v>#REF!</v>
      </c>
      <c r="D47" s="164" t="e">
        <f>D48+D51+#REF!+D50+D56+#REF!+#REF!+#REF!</f>
        <v>#REF!</v>
      </c>
      <c r="E47" s="188">
        <f>E48+E51+E50+E56+E54+E49+E55</f>
        <v>13574096</v>
      </c>
      <c r="F47" s="188">
        <f>F48+F51+F50+F56+F54+F49+F55</f>
        <v>15681282</v>
      </c>
      <c r="G47" s="188">
        <f>G48+G51+G50+G56+G54+G49+G55</f>
        <v>923874</v>
      </c>
    </row>
    <row r="48" spans="1:7" ht="39.75" customHeight="1" thickBot="1">
      <c r="A48" s="40" t="s">
        <v>142</v>
      </c>
      <c r="B48" s="165" t="s">
        <v>24</v>
      </c>
      <c r="C48" s="172">
        <v>3193.8</v>
      </c>
      <c r="D48" s="167">
        <f>E48-C48</f>
        <v>2083306.2</v>
      </c>
      <c r="E48" s="173">
        <v>2086500</v>
      </c>
      <c r="F48" s="173">
        <v>1315500</v>
      </c>
      <c r="G48" s="173">
        <v>0</v>
      </c>
    </row>
    <row r="49" spans="1:7" ht="51" customHeight="1" thickBot="1">
      <c r="A49" s="40" t="s">
        <v>297</v>
      </c>
      <c r="B49" s="165" t="s">
        <v>298</v>
      </c>
      <c r="C49" s="192"/>
      <c r="D49" s="167"/>
      <c r="E49" s="173">
        <v>0</v>
      </c>
      <c r="F49" s="173">
        <v>1300</v>
      </c>
      <c r="G49" s="173">
        <v>0</v>
      </c>
    </row>
    <row r="50" spans="1:7" ht="39.75" customHeight="1" thickBot="1">
      <c r="A50" s="40" t="s">
        <v>143</v>
      </c>
      <c r="B50" s="165" t="s">
        <v>37</v>
      </c>
      <c r="C50" s="172">
        <v>129.9</v>
      </c>
      <c r="D50" s="167">
        <f>E50-C50</f>
        <v>147170.1</v>
      </c>
      <c r="E50" s="173">
        <v>147300</v>
      </c>
      <c r="F50" s="173">
        <v>149100</v>
      </c>
      <c r="G50" s="173">
        <v>142400</v>
      </c>
    </row>
    <row r="51" spans="1:7" ht="35.25" customHeight="1" thickBot="1">
      <c r="A51" s="43" t="s">
        <v>144</v>
      </c>
      <c r="B51" s="29" t="s">
        <v>26</v>
      </c>
      <c r="C51" s="161" t="e">
        <f>#REF!+C53+#REF!</f>
        <v>#REF!</v>
      </c>
      <c r="D51" s="162" t="e">
        <f>#REF!+D53+#REF!</f>
        <v>#REF!</v>
      </c>
      <c r="E51" s="206">
        <f>E53</f>
        <v>827196</v>
      </c>
      <c r="F51" s="206">
        <f>F53</f>
        <v>795382</v>
      </c>
      <c r="G51" s="206">
        <f>G53</f>
        <v>779474</v>
      </c>
    </row>
    <row r="52" spans="1:7" ht="15.75" customHeight="1" thickBot="1">
      <c r="A52" s="40"/>
      <c r="B52" s="165" t="s">
        <v>25</v>
      </c>
      <c r="C52" s="172"/>
      <c r="D52" s="192"/>
      <c r="E52" s="173"/>
      <c r="F52" s="173"/>
      <c r="G52" s="173"/>
    </row>
    <row r="53" spans="1:7" ht="117.75" customHeight="1" thickBot="1">
      <c r="A53" s="40"/>
      <c r="B53" s="165" t="s">
        <v>299</v>
      </c>
      <c r="C53" s="172">
        <v>0</v>
      </c>
      <c r="D53" s="166">
        <f>E53-C53</f>
        <v>827196</v>
      </c>
      <c r="E53" s="173">
        <v>827196</v>
      </c>
      <c r="F53" s="173">
        <v>795382</v>
      </c>
      <c r="G53" s="173">
        <v>779474</v>
      </c>
    </row>
    <row r="54" spans="1:7" ht="81.75" customHeight="1" thickBot="1">
      <c r="A54" s="40" t="s">
        <v>222</v>
      </c>
      <c r="B54" s="165" t="s">
        <v>300</v>
      </c>
      <c r="C54" s="172"/>
      <c r="D54" s="172"/>
      <c r="E54" s="173"/>
      <c r="F54" s="173">
        <v>2370400</v>
      </c>
      <c r="G54" s="173"/>
    </row>
    <row r="55" spans="1:7" ht="52.5" customHeight="1" thickBot="1">
      <c r="A55" s="41" t="s">
        <v>301</v>
      </c>
      <c r="B55" s="193" t="s">
        <v>302</v>
      </c>
      <c r="C55" s="182"/>
      <c r="D55" s="182"/>
      <c r="E55" s="195">
        <v>2000</v>
      </c>
      <c r="F55" s="195">
        <v>2000</v>
      </c>
      <c r="G55" s="195">
        <v>2000</v>
      </c>
    </row>
    <row r="56" spans="1:7" ht="21" customHeight="1" thickBot="1">
      <c r="A56" s="43" t="s">
        <v>145</v>
      </c>
      <c r="B56" s="43" t="s">
        <v>46</v>
      </c>
      <c r="C56" s="207" t="e">
        <f>C58+C61+#REF!+#REF!+C59+#REF!+#REF!</f>
        <v>#REF!</v>
      </c>
      <c r="D56" s="162" t="e">
        <f>D58+D61+#REF!+#REF!+D59+#REF!+#REF!</f>
        <v>#REF!</v>
      </c>
      <c r="E56" s="206">
        <f>E58+E59+E60+E61</f>
        <v>10511100</v>
      </c>
      <c r="F56" s="206">
        <f>F58+F59+F60+F61</f>
        <v>11047600</v>
      </c>
      <c r="G56" s="206">
        <f>G58+G59+G60+G61</f>
        <v>0</v>
      </c>
    </row>
    <row r="57" spans="1:7" ht="16.5" thickBot="1">
      <c r="A57" s="208"/>
      <c r="B57" s="209" t="s">
        <v>25</v>
      </c>
      <c r="C57" s="172"/>
      <c r="D57" s="172"/>
      <c r="E57" s="173"/>
      <c r="F57" s="173"/>
      <c r="G57" s="173"/>
    </row>
    <row r="58" spans="1:7" ht="84" customHeight="1" thickBot="1">
      <c r="A58" s="40"/>
      <c r="B58" s="210" t="s">
        <v>295</v>
      </c>
      <c r="C58" s="172">
        <v>0</v>
      </c>
      <c r="D58" s="168">
        <f>E58-C58</f>
        <v>390800</v>
      </c>
      <c r="E58" s="173">
        <v>390800</v>
      </c>
      <c r="F58" s="173">
        <v>252000</v>
      </c>
      <c r="G58" s="173">
        <v>0</v>
      </c>
    </row>
    <row r="59" spans="1:8" ht="81.75" customHeight="1" thickBot="1">
      <c r="A59" s="208"/>
      <c r="B59" s="211" t="s">
        <v>296</v>
      </c>
      <c r="C59" s="172">
        <v>0</v>
      </c>
      <c r="D59" s="167">
        <f>E59-C59</f>
        <v>1000000</v>
      </c>
      <c r="E59" s="173">
        <v>1000000</v>
      </c>
      <c r="F59" s="173">
        <v>0</v>
      </c>
      <c r="G59" s="173">
        <v>0</v>
      </c>
      <c r="H59" s="88"/>
    </row>
    <row r="60" spans="1:8" ht="99" customHeight="1" thickBot="1">
      <c r="A60" s="208"/>
      <c r="B60" s="212" t="s">
        <v>303</v>
      </c>
      <c r="C60" s="172"/>
      <c r="D60" s="167"/>
      <c r="E60" s="173">
        <v>4120300</v>
      </c>
      <c r="F60" s="173"/>
      <c r="G60" s="173"/>
      <c r="H60" s="88"/>
    </row>
    <row r="61" spans="1:7" ht="99" customHeight="1" thickBot="1">
      <c r="A61" s="208"/>
      <c r="B61" s="212" t="s">
        <v>304</v>
      </c>
      <c r="C61" s="172">
        <v>0</v>
      </c>
      <c r="D61" s="167">
        <f>E61-C61</f>
        <v>5000000</v>
      </c>
      <c r="E61" s="173">
        <v>5000000</v>
      </c>
      <c r="F61" s="173">
        <v>10795600</v>
      </c>
      <c r="G61" s="173"/>
    </row>
    <row r="62" spans="1:7" ht="16.5" customHeight="1" thickBot="1">
      <c r="A62" s="163"/>
      <c r="B62" s="43" t="s">
        <v>27</v>
      </c>
      <c r="C62" s="164" t="e">
        <f>C13+C47</f>
        <v>#REF!</v>
      </c>
      <c r="D62" s="164" t="e">
        <f>D13+D47</f>
        <v>#REF!</v>
      </c>
      <c r="E62" s="188">
        <f>E13+E47</f>
        <v>47785458.97</v>
      </c>
      <c r="F62" s="188">
        <f>F13+F47</f>
        <v>51799684.06</v>
      </c>
      <c r="G62" s="188">
        <f>G13+G47</f>
        <v>37744761.08</v>
      </c>
    </row>
    <row r="63" spans="1:7" ht="12.75">
      <c r="A63" s="16"/>
      <c r="B63" s="16"/>
      <c r="C63" s="213"/>
      <c r="D63" s="16"/>
      <c r="E63" s="16"/>
      <c r="F63" s="16"/>
      <c r="G63" s="16"/>
    </row>
    <row r="64" spans="1:7" ht="12.75">
      <c r="A64" s="16"/>
      <c r="B64" s="16"/>
      <c r="C64" s="16"/>
      <c r="D64" s="16"/>
      <c r="E64" s="16"/>
      <c r="F64" s="16"/>
      <c r="G64" s="16"/>
    </row>
    <row r="65" spans="1:7" ht="12.75">
      <c r="A65" s="16"/>
      <c r="B65" s="16"/>
      <c r="C65" s="16"/>
      <c r="D65" s="16"/>
      <c r="E65" s="16"/>
      <c r="F65" s="16"/>
      <c r="G65" s="16"/>
    </row>
  </sheetData>
  <sheetProtection/>
  <mergeCells count="11">
    <mergeCell ref="A7:G7"/>
    <mergeCell ref="A8:G8"/>
    <mergeCell ref="B10:B12"/>
    <mergeCell ref="C10:G11"/>
    <mergeCell ref="A10:A12"/>
    <mergeCell ref="A9:G9"/>
    <mergeCell ref="A1:G1"/>
    <mergeCell ref="A2:G2"/>
    <mergeCell ref="A3:G3"/>
    <mergeCell ref="A4:G4"/>
    <mergeCell ref="A5:G5"/>
  </mergeCells>
  <printOptions/>
  <pageMargins left="0.7874015748031497" right="0" top="0.3937007874015748" bottom="0.1968503937007874" header="0.31496062992125984" footer="0.31496062992125984"/>
  <pageSetup fitToHeight="2"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dimension ref="A1:I113"/>
  <sheetViews>
    <sheetView zoomScalePageLayoutView="0" workbookViewId="0" topLeftCell="A112">
      <selection activeCell="D92" sqref="D92"/>
    </sheetView>
  </sheetViews>
  <sheetFormatPr defaultColWidth="9.00390625" defaultRowHeight="12.75"/>
  <cols>
    <col min="1" max="1" width="49.25390625" style="0" customWidth="1"/>
    <col min="3" max="3" width="7.25390625" style="0" customWidth="1"/>
    <col min="4" max="4" width="13.75390625" style="0" customWidth="1"/>
    <col min="5" max="5" width="13.875" style="0" customWidth="1"/>
    <col min="8" max="8" width="13.00390625" style="0" customWidth="1"/>
    <col min="9" max="9" width="12.75390625" style="0" customWidth="1"/>
  </cols>
  <sheetData>
    <row r="1" spans="1:5" ht="15.75">
      <c r="A1" s="235" t="s">
        <v>496</v>
      </c>
      <c r="B1" s="235"/>
      <c r="C1" s="235"/>
      <c r="D1" s="235"/>
      <c r="E1" s="235"/>
    </row>
    <row r="2" spans="1:5" ht="15.75">
      <c r="A2" s="235" t="s">
        <v>28</v>
      </c>
      <c r="B2" s="235"/>
      <c r="C2" s="235"/>
      <c r="D2" s="235"/>
      <c r="E2" s="235"/>
    </row>
    <row r="3" spans="1:5" ht="15.75">
      <c r="A3" s="235" t="s">
        <v>258</v>
      </c>
      <c r="B3" s="235"/>
      <c r="C3" s="235"/>
      <c r="D3" s="235"/>
      <c r="E3" s="235"/>
    </row>
    <row r="4" spans="1:5" ht="31.5" customHeight="1">
      <c r="A4" s="236" t="s">
        <v>351</v>
      </c>
      <c r="B4" s="236"/>
      <c r="C4" s="236"/>
      <c r="D4" s="236"/>
      <c r="E4" s="236"/>
    </row>
    <row r="5" spans="1:5" ht="15.75">
      <c r="A5" s="237"/>
      <c r="B5" s="237"/>
      <c r="C5" s="237"/>
      <c r="D5" s="237"/>
      <c r="E5" s="237"/>
    </row>
    <row r="6" spans="1:5" ht="144.75" customHeight="1">
      <c r="A6" s="311" t="s">
        <v>350</v>
      </c>
      <c r="B6" s="312"/>
      <c r="C6" s="312"/>
      <c r="D6" s="312"/>
      <c r="E6" s="312"/>
    </row>
    <row r="7" spans="1:5" ht="15.75" thickBot="1">
      <c r="A7" s="45"/>
      <c r="B7" s="45"/>
      <c r="C7" s="45"/>
      <c r="D7" s="45"/>
      <c r="E7" s="45"/>
    </row>
    <row r="8" spans="1:5" ht="15.75" thickBot="1">
      <c r="A8" s="238" t="s">
        <v>38</v>
      </c>
      <c r="B8" s="242" t="s">
        <v>41</v>
      </c>
      <c r="C8" s="244" t="s">
        <v>42</v>
      </c>
      <c r="D8" s="46" t="s">
        <v>165</v>
      </c>
      <c r="E8" s="46" t="s">
        <v>294</v>
      </c>
    </row>
    <row r="9" spans="1:5" ht="47.25" customHeight="1" thickBot="1">
      <c r="A9" s="239"/>
      <c r="B9" s="243"/>
      <c r="C9" s="245"/>
      <c r="D9" s="42" t="s">
        <v>347</v>
      </c>
      <c r="E9" s="42" t="s">
        <v>347</v>
      </c>
    </row>
    <row r="10" spans="1:5" ht="63.75" customHeight="1">
      <c r="A10" s="50" t="s">
        <v>341</v>
      </c>
      <c r="B10" s="57" t="s">
        <v>342</v>
      </c>
      <c r="C10" s="57"/>
      <c r="D10" s="92">
        <f>D11+D13+D18</f>
        <v>6807352.34</v>
      </c>
      <c r="E10" s="92">
        <f>E11+E13+E18</f>
        <v>6807352.34</v>
      </c>
    </row>
    <row r="11" spans="1:5" ht="39.75" customHeight="1">
      <c r="A11" s="50" t="s">
        <v>343</v>
      </c>
      <c r="B11" s="57" t="s">
        <v>344</v>
      </c>
      <c r="C11" s="57"/>
      <c r="D11" s="92">
        <f>D12</f>
        <v>30000</v>
      </c>
      <c r="E11" s="92">
        <f>E12</f>
        <v>30000</v>
      </c>
    </row>
    <row r="12" spans="1:5" ht="141.75">
      <c r="A12" s="53" t="s">
        <v>261</v>
      </c>
      <c r="B12" s="52" t="s">
        <v>260</v>
      </c>
      <c r="C12" s="52" t="s">
        <v>206</v>
      </c>
      <c r="D12" s="90">
        <v>30000</v>
      </c>
      <c r="E12" s="90">
        <v>30000</v>
      </c>
    </row>
    <row r="13" spans="1:5" ht="66.75" customHeight="1">
      <c r="A13" s="50" t="s">
        <v>345</v>
      </c>
      <c r="B13" s="57" t="s">
        <v>346</v>
      </c>
      <c r="C13" s="57"/>
      <c r="D13" s="102">
        <f>D14+D15+D16+D17</f>
        <v>1169110</v>
      </c>
      <c r="E13" s="102">
        <f>E14+E15+E16+E17</f>
        <v>1172510</v>
      </c>
    </row>
    <row r="14" spans="1:5" ht="165" customHeight="1">
      <c r="A14" s="53" t="s">
        <v>242</v>
      </c>
      <c r="B14" s="52" t="s">
        <v>241</v>
      </c>
      <c r="C14" s="52" t="s">
        <v>206</v>
      </c>
      <c r="D14" s="90">
        <v>55300</v>
      </c>
      <c r="E14" s="90">
        <v>58700</v>
      </c>
    </row>
    <row r="15" spans="1:5" ht="141.75">
      <c r="A15" s="53" t="s">
        <v>249</v>
      </c>
      <c r="B15" s="52" t="s">
        <v>248</v>
      </c>
      <c r="C15" s="52" t="s">
        <v>206</v>
      </c>
      <c r="D15" s="90">
        <v>397640</v>
      </c>
      <c r="E15" s="90">
        <v>397640</v>
      </c>
    </row>
    <row r="16" spans="1:5" ht="175.5" customHeight="1">
      <c r="A16" s="53" t="s">
        <v>264</v>
      </c>
      <c r="B16" s="52" t="s">
        <v>263</v>
      </c>
      <c r="C16" s="52" t="s">
        <v>206</v>
      </c>
      <c r="D16" s="93">
        <v>153670</v>
      </c>
      <c r="E16" s="103">
        <v>153670</v>
      </c>
    </row>
    <row r="17" spans="1:5" ht="186" customHeight="1">
      <c r="A17" s="53" t="s">
        <v>262</v>
      </c>
      <c r="B17" s="52" t="s">
        <v>265</v>
      </c>
      <c r="C17" s="52" t="s">
        <v>206</v>
      </c>
      <c r="D17" s="91">
        <v>562500</v>
      </c>
      <c r="E17" s="90">
        <v>562500</v>
      </c>
    </row>
    <row r="18" spans="1:5" ht="36.75" customHeight="1">
      <c r="A18" s="50" t="s">
        <v>348</v>
      </c>
      <c r="B18" s="57" t="s">
        <v>349</v>
      </c>
      <c r="C18" s="57"/>
      <c r="D18" s="102">
        <f>D19+D20+D21+D22+D23+D24+D25+D26+D27+D28+D29</f>
        <v>5608242.34</v>
      </c>
      <c r="E18" s="102">
        <f>E19+E20+E21+E22+E23+E24+E25+E26+E27+E28+E29</f>
        <v>5604842.34</v>
      </c>
    </row>
    <row r="19" spans="1:5" ht="216" customHeight="1">
      <c r="A19" s="53" t="s">
        <v>245</v>
      </c>
      <c r="B19" s="52" t="s">
        <v>240</v>
      </c>
      <c r="C19" s="52" t="s">
        <v>205</v>
      </c>
      <c r="D19" s="91">
        <v>326800</v>
      </c>
      <c r="E19" s="90">
        <v>326800</v>
      </c>
    </row>
    <row r="20" spans="1:5" ht="157.5">
      <c r="A20" s="53" t="s">
        <v>243</v>
      </c>
      <c r="B20" s="52" t="s">
        <v>240</v>
      </c>
      <c r="C20" s="52" t="s">
        <v>206</v>
      </c>
      <c r="D20" s="91">
        <v>17980</v>
      </c>
      <c r="E20" s="90">
        <v>18580</v>
      </c>
    </row>
    <row r="21" spans="1:5" ht="141.75">
      <c r="A21" s="53" t="s">
        <v>244</v>
      </c>
      <c r="B21" s="52" t="s">
        <v>240</v>
      </c>
      <c r="C21" s="52" t="s">
        <v>207</v>
      </c>
      <c r="D21" s="90">
        <v>1420</v>
      </c>
      <c r="E21" s="90">
        <v>1420</v>
      </c>
    </row>
    <row r="22" spans="1:5" ht="195.75" customHeight="1">
      <c r="A22" s="53" t="s">
        <v>246</v>
      </c>
      <c r="B22" s="52" t="s">
        <v>247</v>
      </c>
      <c r="C22" s="52" t="s">
        <v>205</v>
      </c>
      <c r="D22" s="90">
        <v>858580</v>
      </c>
      <c r="E22" s="90">
        <v>858580</v>
      </c>
    </row>
    <row r="23" spans="1:5" ht="189">
      <c r="A23" s="53" t="s">
        <v>251</v>
      </c>
      <c r="B23" s="52" t="s">
        <v>250</v>
      </c>
      <c r="C23" s="52" t="s">
        <v>205</v>
      </c>
      <c r="D23" s="90">
        <v>3372000</v>
      </c>
      <c r="E23" s="90">
        <v>3372000</v>
      </c>
    </row>
    <row r="24" spans="1:5" ht="141.75">
      <c r="A24" s="53" t="s">
        <v>252</v>
      </c>
      <c r="B24" s="52" t="s">
        <v>250</v>
      </c>
      <c r="C24" s="52" t="s">
        <v>206</v>
      </c>
      <c r="D24" s="90">
        <v>636773</v>
      </c>
      <c r="E24" s="90">
        <v>632773</v>
      </c>
    </row>
    <row r="25" spans="1:5" ht="126">
      <c r="A25" s="53" t="s">
        <v>253</v>
      </c>
      <c r="B25" s="52" t="s">
        <v>250</v>
      </c>
      <c r="C25" s="52" t="s">
        <v>207</v>
      </c>
      <c r="D25" s="90">
        <v>14600</v>
      </c>
      <c r="E25" s="90">
        <v>14600</v>
      </c>
    </row>
    <row r="26" spans="1:5" ht="179.25" customHeight="1">
      <c r="A26" s="53" t="s">
        <v>255</v>
      </c>
      <c r="B26" s="52" t="s">
        <v>254</v>
      </c>
      <c r="C26" s="52" t="s">
        <v>43</v>
      </c>
      <c r="D26" s="90">
        <v>87429</v>
      </c>
      <c r="E26" s="90">
        <v>87429</v>
      </c>
    </row>
    <row r="27" spans="1:5" ht="204.75">
      <c r="A27" s="53" t="s">
        <v>256</v>
      </c>
      <c r="B27" s="52" t="s">
        <v>324</v>
      </c>
      <c r="C27" s="52" t="s">
        <v>43</v>
      </c>
      <c r="D27" s="90">
        <v>57433</v>
      </c>
      <c r="E27" s="90">
        <v>57433</v>
      </c>
    </row>
    <row r="28" spans="1:5" ht="340.5" customHeight="1">
      <c r="A28" s="53" t="s">
        <v>257</v>
      </c>
      <c r="B28" s="52" t="s">
        <v>325</v>
      </c>
      <c r="C28" s="52" t="s">
        <v>43</v>
      </c>
      <c r="D28" s="90">
        <v>119530.67</v>
      </c>
      <c r="E28" s="90">
        <v>119530.67</v>
      </c>
    </row>
    <row r="29" spans="1:5" ht="173.25">
      <c r="A29" s="53" t="s">
        <v>449</v>
      </c>
      <c r="B29" s="52" t="s">
        <v>326</v>
      </c>
      <c r="C29" s="52" t="s">
        <v>43</v>
      </c>
      <c r="D29" s="90">
        <v>115696.67</v>
      </c>
      <c r="E29" s="90">
        <v>115696.67</v>
      </c>
    </row>
    <row r="30" spans="1:5" ht="47.25">
      <c r="A30" s="50" t="s">
        <v>352</v>
      </c>
      <c r="B30" s="57" t="s">
        <v>353</v>
      </c>
      <c r="C30" s="57"/>
      <c r="D30" s="102">
        <f>D31+D34+D37+D40+D42</f>
        <v>3823400</v>
      </c>
      <c r="E30" s="102">
        <f>E31+E34+E37+E40+E42</f>
        <v>1577000</v>
      </c>
    </row>
    <row r="31" spans="1:5" ht="31.5">
      <c r="A31" s="50" t="s">
        <v>357</v>
      </c>
      <c r="B31" s="57" t="s">
        <v>354</v>
      </c>
      <c r="C31" s="57"/>
      <c r="D31" s="102">
        <f>D32+D33</f>
        <v>1033000</v>
      </c>
      <c r="E31" s="102">
        <f>E32+E33</f>
        <v>1090000</v>
      </c>
    </row>
    <row r="32" spans="1:5" ht="141.75">
      <c r="A32" s="53" t="s">
        <v>266</v>
      </c>
      <c r="B32" s="52" t="s">
        <v>267</v>
      </c>
      <c r="C32" s="52" t="s">
        <v>206</v>
      </c>
      <c r="D32" s="91">
        <v>833000</v>
      </c>
      <c r="E32" s="91">
        <v>890000</v>
      </c>
    </row>
    <row r="33" spans="1:5" ht="133.5" customHeight="1">
      <c r="A33" s="53" t="s">
        <v>268</v>
      </c>
      <c r="B33" s="52" t="s">
        <v>267</v>
      </c>
      <c r="C33" s="52" t="s">
        <v>207</v>
      </c>
      <c r="D33" s="91">
        <v>200000</v>
      </c>
      <c r="E33" s="91">
        <v>200000</v>
      </c>
    </row>
    <row r="34" spans="1:5" ht="33" customHeight="1">
      <c r="A34" s="58" t="s">
        <v>361</v>
      </c>
      <c r="B34" s="57" t="s">
        <v>356</v>
      </c>
      <c r="C34" s="57"/>
      <c r="D34" s="92">
        <f>D35+D36</f>
        <v>81000</v>
      </c>
      <c r="E34" s="92">
        <f>E35+E36</f>
        <v>108000</v>
      </c>
    </row>
    <row r="35" spans="1:5" ht="117" customHeight="1">
      <c r="A35" s="63" t="s">
        <v>269</v>
      </c>
      <c r="B35" s="82" t="s">
        <v>270</v>
      </c>
      <c r="C35" s="82" t="s">
        <v>206</v>
      </c>
      <c r="D35" s="108">
        <v>26000</v>
      </c>
      <c r="E35" s="108">
        <v>30000</v>
      </c>
    </row>
    <row r="36" spans="1:5" ht="94.5">
      <c r="A36" s="53" t="s">
        <v>271</v>
      </c>
      <c r="B36" s="52" t="s">
        <v>270</v>
      </c>
      <c r="C36" s="52" t="s">
        <v>207</v>
      </c>
      <c r="D36" s="109">
        <v>55000</v>
      </c>
      <c r="E36" s="109">
        <v>78000</v>
      </c>
    </row>
    <row r="37" spans="1:5" ht="31.5">
      <c r="A37" s="110" t="s">
        <v>355</v>
      </c>
      <c r="B37" s="83" t="s">
        <v>360</v>
      </c>
      <c r="C37" s="83"/>
      <c r="D37" s="111">
        <f>D38+D39</f>
        <v>150000</v>
      </c>
      <c r="E37" s="111">
        <f>E38+E39</f>
        <v>190000</v>
      </c>
    </row>
    <row r="38" spans="1:5" ht="120">
      <c r="A38" s="63" t="s">
        <v>272</v>
      </c>
      <c r="B38" s="52" t="s">
        <v>274</v>
      </c>
      <c r="C38" s="52" t="s">
        <v>206</v>
      </c>
      <c r="D38" s="91">
        <v>77200</v>
      </c>
      <c r="E38" s="91">
        <v>97200</v>
      </c>
    </row>
    <row r="39" spans="1:5" ht="110.25">
      <c r="A39" s="53" t="s">
        <v>273</v>
      </c>
      <c r="B39" s="52" t="s">
        <v>274</v>
      </c>
      <c r="C39" s="52" t="s">
        <v>207</v>
      </c>
      <c r="D39" s="91">
        <v>72800</v>
      </c>
      <c r="E39" s="91">
        <v>92800</v>
      </c>
    </row>
    <row r="40" spans="1:5" ht="31.5">
      <c r="A40" s="71" t="s">
        <v>358</v>
      </c>
      <c r="B40" s="57" t="s">
        <v>363</v>
      </c>
      <c r="C40" s="57"/>
      <c r="D40" s="102">
        <f>D41</f>
        <v>2370400</v>
      </c>
      <c r="E40" s="102">
        <f>E41</f>
        <v>0</v>
      </c>
    </row>
    <row r="41" spans="1:5" ht="157.5" customHeight="1">
      <c r="A41" s="53" t="s">
        <v>362</v>
      </c>
      <c r="B41" s="52" t="s">
        <v>276</v>
      </c>
      <c r="C41" s="52" t="s">
        <v>210</v>
      </c>
      <c r="D41" s="91">
        <v>2370400</v>
      </c>
      <c r="E41" s="91">
        <v>0</v>
      </c>
    </row>
    <row r="42" spans="1:5" ht="31.5">
      <c r="A42" s="50" t="s">
        <v>359</v>
      </c>
      <c r="B42" s="57" t="s">
        <v>364</v>
      </c>
      <c r="C42" s="57"/>
      <c r="D42" s="102">
        <f>D43</f>
        <v>189000</v>
      </c>
      <c r="E42" s="102">
        <f>E43</f>
        <v>189000</v>
      </c>
    </row>
    <row r="43" spans="1:5" ht="105">
      <c r="A43" s="54" t="s">
        <v>277</v>
      </c>
      <c r="B43" s="52" t="s">
        <v>278</v>
      </c>
      <c r="C43" s="52" t="s">
        <v>211</v>
      </c>
      <c r="D43" s="103">
        <v>189000</v>
      </c>
      <c r="E43" s="103">
        <v>189000</v>
      </c>
    </row>
    <row r="44" spans="1:5" ht="68.25" customHeight="1">
      <c r="A44" s="50" t="s">
        <v>365</v>
      </c>
      <c r="B44" s="57" t="s">
        <v>366</v>
      </c>
      <c r="C44" s="57"/>
      <c r="D44" s="92">
        <f>D45</f>
        <v>270000</v>
      </c>
      <c r="E44" s="92">
        <f>E45</f>
        <v>270000</v>
      </c>
    </row>
    <row r="45" spans="1:5" ht="47.25">
      <c r="A45" s="50" t="s">
        <v>367</v>
      </c>
      <c r="B45" s="57" t="s">
        <v>368</v>
      </c>
      <c r="C45" s="57"/>
      <c r="D45" s="92">
        <f>D46</f>
        <v>270000</v>
      </c>
      <c r="E45" s="92">
        <f>E46</f>
        <v>270000</v>
      </c>
    </row>
    <row r="46" spans="1:5" ht="150">
      <c r="A46" s="54" t="s">
        <v>280</v>
      </c>
      <c r="B46" s="52" t="s">
        <v>279</v>
      </c>
      <c r="C46" s="52" t="s">
        <v>206</v>
      </c>
      <c r="D46" s="93">
        <v>270000</v>
      </c>
      <c r="E46" s="93">
        <v>270000</v>
      </c>
    </row>
    <row r="47" spans="1:5" ht="94.5" customHeight="1">
      <c r="A47" s="58" t="s">
        <v>370</v>
      </c>
      <c r="B47" s="57" t="s">
        <v>369</v>
      </c>
      <c r="C47" s="57"/>
      <c r="D47" s="92">
        <f>D48+D50+D53</f>
        <v>300000</v>
      </c>
      <c r="E47" s="92">
        <f>E48+E50+E53</f>
        <v>300000</v>
      </c>
    </row>
    <row r="48" spans="1:5" ht="101.25" customHeight="1">
      <c r="A48" s="58" t="s">
        <v>371</v>
      </c>
      <c r="B48" s="57" t="s">
        <v>372</v>
      </c>
      <c r="C48" s="57"/>
      <c r="D48" s="92">
        <f>D49</f>
        <v>100000</v>
      </c>
      <c r="E48" s="92">
        <f>E49</f>
        <v>100000</v>
      </c>
    </row>
    <row r="49" spans="1:5" ht="245.25" customHeight="1">
      <c r="A49" s="107" t="s">
        <v>281</v>
      </c>
      <c r="B49" s="82" t="s">
        <v>282</v>
      </c>
      <c r="C49" s="82" t="s">
        <v>206</v>
      </c>
      <c r="D49" s="108">
        <v>100000</v>
      </c>
      <c r="E49" s="108">
        <v>100000</v>
      </c>
    </row>
    <row r="50" spans="1:5" ht="110.25">
      <c r="A50" s="59" t="s">
        <v>373</v>
      </c>
      <c r="B50" s="57" t="s">
        <v>374</v>
      </c>
      <c r="C50" s="57"/>
      <c r="D50" s="113">
        <f>D51+D52</f>
        <v>150000</v>
      </c>
      <c r="E50" s="113">
        <f>E51+E52</f>
        <v>150000</v>
      </c>
    </row>
    <row r="51" spans="1:5" ht="161.25" customHeight="1">
      <c r="A51" s="53" t="s">
        <v>283</v>
      </c>
      <c r="B51" s="62" t="s">
        <v>284</v>
      </c>
      <c r="C51" s="62" t="s">
        <v>206</v>
      </c>
      <c r="D51" s="112">
        <v>50000</v>
      </c>
      <c r="E51" s="112">
        <v>50000</v>
      </c>
    </row>
    <row r="52" spans="1:5" ht="236.25">
      <c r="A52" s="53" t="s">
        <v>286</v>
      </c>
      <c r="B52" s="62" t="s">
        <v>285</v>
      </c>
      <c r="C52" s="62" t="s">
        <v>206</v>
      </c>
      <c r="D52" s="94">
        <v>100000</v>
      </c>
      <c r="E52" s="94">
        <v>100000</v>
      </c>
    </row>
    <row r="53" spans="1:5" ht="69.75" customHeight="1">
      <c r="A53" s="58" t="s">
        <v>375</v>
      </c>
      <c r="B53" s="57" t="s">
        <v>376</v>
      </c>
      <c r="C53" s="57"/>
      <c r="D53" s="92">
        <f>D54</f>
        <v>50000</v>
      </c>
      <c r="E53" s="92">
        <f>E54</f>
        <v>50000</v>
      </c>
    </row>
    <row r="54" spans="1:5" ht="165">
      <c r="A54" s="54" t="s">
        <v>287</v>
      </c>
      <c r="B54" s="52" t="s">
        <v>288</v>
      </c>
      <c r="C54" s="52" t="s">
        <v>206</v>
      </c>
      <c r="D54" s="93">
        <v>50000</v>
      </c>
      <c r="E54" s="93">
        <v>50000</v>
      </c>
    </row>
    <row r="55" spans="1:5" ht="63">
      <c r="A55" s="50" t="s">
        <v>377</v>
      </c>
      <c r="B55" s="57" t="s">
        <v>379</v>
      </c>
      <c r="C55" s="57"/>
      <c r="D55" s="92">
        <f>D56+D60</f>
        <v>9373800</v>
      </c>
      <c r="E55" s="114">
        <f>E56+E60</f>
        <v>9373800</v>
      </c>
    </row>
    <row r="56" spans="1:5" ht="33.75" customHeight="1">
      <c r="A56" s="50" t="s">
        <v>378</v>
      </c>
      <c r="B56" s="57" t="s">
        <v>380</v>
      </c>
      <c r="C56" s="57"/>
      <c r="D56" s="92">
        <f>D57+D58+D59</f>
        <v>7700000</v>
      </c>
      <c r="E56" s="92">
        <f>E57+E58+E59</f>
        <v>7700000</v>
      </c>
    </row>
    <row r="57" spans="1:5" ht="150">
      <c r="A57" s="54" t="s">
        <v>337</v>
      </c>
      <c r="B57" s="52" t="s">
        <v>469</v>
      </c>
      <c r="C57" s="52" t="s">
        <v>206</v>
      </c>
      <c r="D57" s="93">
        <v>7500000</v>
      </c>
      <c r="E57" s="93">
        <v>7500000</v>
      </c>
    </row>
    <row r="58" spans="1:5" ht="138.75" customHeight="1">
      <c r="A58" s="54" t="s">
        <v>332</v>
      </c>
      <c r="B58" s="52" t="s">
        <v>470</v>
      </c>
      <c r="C58" s="52" t="s">
        <v>206</v>
      </c>
      <c r="D58" s="93">
        <v>100000</v>
      </c>
      <c r="E58" s="93">
        <v>100000</v>
      </c>
    </row>
    <row r="59" spans="1:5" ht="120">
      <c r="A59" s="54" t="s">
        <v>331</v>
      </c>
      <c r="B59" s="52" t="s">
        <v>471</v>
      </c>
      <c r="C59" s="52" t="s">
        <v>206</v>
      </c>
      <c r="D59" s="93">
        <v>100000</v>
      </c>
      <c r="E59" s="93">
        <v>100000</v>
      </c>
    </row>
    <row r="60" spans="1:5" ht="31.5">
      <c r="A60" s="50" t="s">
        <v>381</v>
      </c>
      <c r="B60" s="57" t="s">
        <v>382</v>
      </c>
      <c r="C60" s="57"/>
      <c r="D60" s="92">
        <f>D61+D62+D63</f>
        <v>1673800</v>
      </c>
      <c r="E60" s="92">
        <f>E61+E62+E63</f>
        <v>1673800</v>
      </c>
    </row>
    <row r="61" spans="1:5" ht="120">
      <c r="A61" s="63" t="s">
        <v>333</v>
      </c>
      <c r="B61" s="52" t="s">
        <v>472</v>
      </c>
      <c r="C61" s="52" t="s">
        <v>206</v>
      </c>
      <c r="D61" s="95">
        <v>1523800</v>
      </c>
      <c r="E61" s="95">
        <v>1523800</v>
      </c>
    </row>
    <row r="62" spans="1:5" ht="120">
      <c r="A62" s="63" t="s">
        <v>335</v>
      </c>
      <c r="B62" s="52" t="s">
        <v>473</v>
      </c>
      <c r="C62" s="52" t="s">
        <v>206</v>
      </c>
      <c r="D62" s="95">
        <v>75000</v>
      </c>
      <c r="E62" s="95">
        <v>75000</v>
      </c>
    </row>
    <row r="63" spans="1:5" ht="120">
      <c r="A63" s="81" t="s">
        <v>336</v>
      </c>
      <c r="B63" s="82" t="s">
        <v>474</v>
      </c>
      <c r="C63" s="82" t="s">
        <v>206</v>
      </c>
      <c r="D63" s="105">
        <v>75000</v>
      </c>
      <c r="E63" s="105">
        <v>75000</v>
      </c>
    </row>
    <row r="64" spans="1:5" ht="63">
      <c r="A64" s="145" t="s">
        <v>462</v>
      </c>
      <c r="B64" s="149" t="s">
        <v>465</v>
      </c>
      <c r="C64" s="82"/>
      <c r="D64" s="148">
        <f>D68+D65</f>
        <v>2837113.99</v>
      </c>
      <c r="E64" s="148">
        <f>E68+E65</f>
        <v>2821205.99</v>
      </c>
    </row>
    <row r="65" spans="1:5" ht="31.5">
      <c r="A65" s="145" t="s">
        <v>463</v>
      </c>
      <c r="B65" s="149" t="s">
        <v>466</v>
      </c>
      <c r="C65" s="82"/>
      <c r="D65" s="148">
        <f>D66+D67</f>
        <v>150000</v>
      </c>
      <c r="E65" s="148">
        <f>E66+E67</f>
        <v>150000</v>
      </c>
    </row>
    <row r="66" spans="1:5" ht="180">
      <c r="A66" s="54" t="s">
        <v>452</v>
      </c>
      <c r="B66" s="52" t="s">
        <v>453</v>
      </c>
      <c r="C66" s="52" t="s">
        <v>206</v>
      </c>
      <c r="D66" s="93">
        <v>142200</v>
      </c>
      <c r="E66" s="93">
        <v>142200</v>
      </c>
    </row>
    <row r="67" spans="1:5" ht="120">
      <c r="A67" s="54" t="s">
        <v>454</v>
      </c>
      <c r="B67" s="52" t="s">
        <v>455</v>
      </c>
      <c r="C67" s="52" t="s">
        <v>206</v>
      </c>
      <c r="D67" s="93">
        <v>7800</v>
      </c>
      <c r="E67" s="93">
        <v>7800</v>
      </c>
    </row>
    <row r="68" spans="1:5" ht="48" thickBot="1">
      <c r="A68" s="145" t="s">
        <v>464</v>
      </c>
      <c r="B68" s="149" t="s">
        <v>467</v>
      </c>
      <c r="C68" s="82"/>
      <c r="D68" s="148">
        <f>D69+D70+D71</f>
        <v>2687113.99</v>
      </c>
      <c r="E68" s="148">
        <f>E69+E70+E71</f>
        <v>2671205.99</v>
      </c>
    </row>
    <row r="69" spans="1:5" ht="225.75" thickBot="1">
      <c r="A69" s="146" t="s">
        <v>459</v>
      </c>
      <c r="B69" s="56" t="s">
        <v>456</v>
      </c>
      <c r="C69" s="56" t="s">
        <v>207</v>
      </c>
      <c r="D69" s="147">
        <v>795382</v>
      </c>
      <c r="E69" s="105">
        <v>779474</v>
      </c>
    </row>
    <row r="70" spans="1:5" ht="135">
      <c r="A70" s="60" t="s">
        <v>460</v>
      </c>
      <c r="B70" s="62" t="s">
        <v>457</v>
      </c>
      <c r="C70" s="62" t="s">
        <v>207</v>
      </c>
      <c r="D70" s="94">
        <v>1541731.99</v>
      </c>
      <c r="E70" s="105">
        <v>1541731.99</v>
      </c>
    </row>
    <row r="71" spans="1:5" ht="135">
      <c r="A71" s="60" t="s">
        <v>461</v>
      </c>
      <c r="B71" s="62" t="s">
        <v>458</v>
      </c>
      <c r="C71" s="62" t="s">
        <v>206</v>
      </c>
      <c r="D71" s="94">
        <v>350000</v>
      </c>
      <c r="E71" s="105">
        <v>350000</v>
      </c>
    </row>
    <row r="72" spans="1:5" ht="63">
      <c r="A72" s="152" t="s">
        <v>486</v>
      </c>
      <c r="B72" s="153" t="s">
        <v>488</v>
      </c>
      <c r="C72" s="153"/>
      <c r="D72" s="113">
        <f>D73</f>
        <v>252000</v>
      </c>
      <c r="E72" s="113">
        <f>E73</f>
        <v>252000</v>
      </c>
    </row>
    <row r="73" spans="1:5" ht="31.5">
      <c r="A73" s="154" t="s">
        <v>485</v>
      </c>
      <c r="B73" s="149" t="s">
        <v>487</v>
      </c>
      <c r="C73" s="149"/>
      <c r="D73" s="148">
        <f>D74+D75+D76</f>
        <v>252000</v>
      </c>
      <c r="E73" s="148">
        <f>E74+E75+E76</f>
        <v>252000</v>
      </c>
    </row>
    <row r="74" spans="1:5" ht="135">
      <c r="A74" s="54" t="s">
        <v>484</v>
      </c>
      <c r="B74" s="82" t="s">
        <v>468</v>
      </c>
      <c r="C74" s="82" t="s">
        <v>206</v>
      </c>
      <c r="D74" s="128">
        <v>250000</v>
      </c>
      <c r="E74" s="128">
        <v>250000</v>
      </c>
    </row>
    <row r="75" spans="1:5" ht="165">
      <c r="A75" s="127" t="s">
        <v>489</v>
      </c>
      <c r="B75" s="52" t="s">
        <v>482</v>
      </c>
      <c r="C75" s="52" t="s">
        <v>206</v>
      </c>
      <c r="D75" s="128">
        <v>1000</v>
      </c>
      <c r="E75" s="128">
        <v>1000</v>
      </c>
    </row>
    <row r="76" spans="1:5" ht="181.5" customHeight="1">
      <c r="A76" s="127" t="s">
        <v>490</v>
      </c>
      <c r="B76" s="82" t="s">
        <v>483</v>
      </c>
      <c r="C76" s="82" t="s">
        <v>206</v>
      </c>
      <c r="D76" s="128">
        <v>1000</v>
      </c>
      <c r="E76" s="128">
        <v>1000</v>
      </c>
    </row>
    <row r="77" spans="1:5" ht="47.25">
      <c r="A77" s="154" t="s">
        <v>511</v>
      </c>
      <c r="B77" s="149" t="s">
        <v>513</v>
      </c>
      <c r="C77" s="149"/>
      <c r="D77" s="148">
        <f>D78+D85</f>
        <v>9668232</v>
      </c>
      <c r="E77" s="148">
        <f>E78+E85</f>
        <v>9412232</v>
      </c>
    </row>
    <row r="78" spans="1:5" ht="47.25">
      <c r="A78" s="154" t="s">
        <v>512</v>
      </c>
      <c r="B78" s="149" t="s">
        <v>514</v>
      </c>
      <c r="C78" s="149"/>
      <c r="D78" s="148">
        <f>D79+D80+D81+D82+D83+D84</f>
        <v>8111260</v>
      </c>
      <c r="E78" s="148">
        <f>E79+E80+E81+E82+E83+E84</f>
        <v>7950504</v>
      </c>
    </row>
    <row r="79" spans="1:5" ht="195">
      <c r="A79" s="63" t="s">
        <v>499</v>
      </c>
      <c r="B79" s="52" t="s">
        <v>475</v>
      </c>
      <c r="C79" s="52" t="s">
        <v>205</v>
      </c>
      <c r="D79" s="95">
        <v>4031700</v>
      </c>
      <c r="E79" s="95">
        <v>4031700</v>
      </c>
    </row>
    <row r="80" spans="1:5" ht="150">
      <c r="A80" s="63" t="s">
        <v>500</v>
      </c>
      <c r="B80" s="52" t="s">
        <v>475</v>
      </c>
      <c r="C80" s="52" t="s">
        <v>206</v>
      </c>
      <c r="D80" s="95">
        <v>3757104</v>
      </c>
      <c r="E80" s="95">
        <v>3757104</v>
      </c>
    </row>
    <row r="81" spans="1:5" ht="6" customHeight="1" thickBot="1">
      <c r="A81" s="63"/>
      <c r="B81" s="52"/>
      <c r="C81" s="52"/>
      <c r="D81" s="150"/>
      <c r="E81" s="150"/>
    </row>
    <row r="82" spans="1:5" ht="142.5" thickBot="1">
      <c r="A82" s="40" t="s">
        <v>506</v>
      </c>
      <c r="B82" s="52" t="s">
        <v>475</v>
      </c>
      <c r="C82" s="56" t="s">
        <v>207</v>
      </c>
      <c r="D82" s="96">
        <v>161700</v>
      </c>
      <c r="E82" s="96">
        <v>161700</v>
      </c>
    </row>
    <row r="83" spans="1:5" ht="220.5">
      <c r="A83" s="41" t="s">
        <v>507</v>
      </c>
      <c r="B83" s="52" t="s">
        <v>477</v>
      </c>
      <c r="C83" s="52" t="s">
        <v>205</v>
      </c>
      <c r="D83" s="95">
        <v>158256</v>
      </c>
      <c r="E83" s="105">
        <v>0</v>
      </c>
    </row>
    <row r="84" spans="1:5" ht="226.5" customHeight="1">
      <c r="A84" s="123" t="s">
        <v>508</v>
      </c>
      <c r="B84" s="52" t="s">
        <v>478</v>
      </c>
      <c r="C84" s="52" t="s">
        <v>205</v>
      </c>
      <c r="D84" s="95">
        <v>2500</v>
      </c>
      <c r="E84" s="105">
        <v>0</v>
      </c>
    </row>
    <row r="85" spans="1:5" ht="31.5">
      <c r="A85" s="69" t="s">
        <v>515</v>
      </c>
      <c r="B85" s="57" t="s">
        <v>516</v>
      </c>
      <c r="C85" s="153"/>
      <c r="D85" s="157">
        <f>D86+D87+D88+D89+D90+D91+D92</f>
        <v>1556972</v>
      </c>
      <c r="E85" s="157">
        <f>E86+E87+E88+E89+E90+E91+E92</f>
        <v>1461728</v>
      </c>
    </row>
    <row r="86" spans="1:5" ht="175.5" customHeight="1">
      <c r="A86" s="63" t="s">
        <v>501</v>
      </c>
      <c r="B86" s="52" t="s">
        <v>476</v>
      </c>
      <c r="C86" s="52" t="s">
        <v>205</v>
      </c>
      <c r="D86" s="95">
        <v>877740</v>
      </c>
      <c r="E86" s="95">
        <v>877740</v>
      </c>
    </row>
    <row r="87" spans="1:5" ht="132" customHeight="1">
      <c r="A87" s="63" t="s">
        <v>502</v>
      </c>
      <c r="B87" s="52" t="s">
        <v>476</v>
      </c>
      <c r="C87" s="52" t="s">
        <v>206</v>
      </c>
      <c r="D87" s="95">
        <v>573488</v>
      </c>
      <c r="E87" s="95">
        <v>573488</v>
      </c>
    </row>
    <row r="88" spans="1:5" ht="4.5" customHeight="1" thickBot="1">
      <c r="A88" s="63"/>
      <c r="B88" s="52"/>
      <c r="C88" s="52"/>
      <c r="D88" s="150"/>
      <c r="E88" s="95"/>
    </row>
    <row r="89" spans="1:5" ht="111" customHeight="1" thickBot="1">
      <c r="A89" s="40" t="s">
        <v>503</v>
      </c>
      <c r="B89" s="52" t="s">
        <v>476</v>
      </c>
      <c r="C89" s="52" t="s">
        <v>207</v>
      </c>
      <c r="D89" s="95">
        <v>8500</v>
      </c>
      <c r="E89" s="95">
        <v>8500</v>
      </c>
    </row>
    <row r="90" spans="1:5" ht="205.5" thickBot="1">
      <c r="A90" s="136" t="s">
        <v>504</v>
      </c>
      <c r="B90" s="52" t="s">
        <v>479</v>
      </c>
      <c r="C90" s="52" t="s">
        <v>205</v>
      </c>
      <c r="D90" s="95">
        <v>93744</v>
      </c>
      <c r="E90" s="105">
        <v>0</v>
      </c>
    </row>
    <row r="91" spans="1:5" ht="204.75">
      <c r="A91" s="41" t="s">
        <v>505</v>
      </c>
      <c r="B91" s="52" t="s">
        <v>480</v>
      </c>
      <c r="C91" s="52" t="s">
        <v>205</v>
      </c>
      <c r="D91" s="95">
        <v>1500</v>
      </c>
      <c r="E91" s="105">
        <v>0</v>
      </c>
    </row>
    <row r="92" spans="1:5" ht="126">
      <c r="A92" s="123" t="s">
        <v>509</v>
      </c>
      <c r="B92" s="52" t="s">
        <v>481</v>
      </c>
      <c r="C92" s="52" t="s">
        <v>206</v>
      </c>
      <c r="D92" s="95">
        <v>2000</v>
      </c>
      <c r="E92" s="105">
        <v>2000</v>
      </c>
    </row>
    <row r="93" spans="1:5" ht="33.75" customHeight="1">
      <c r="A93" s="129" t="s">
        <v>451</v>
      </c>
      <c r="B93" s="83" t="s">
        <v>208</v>
      </c>
      <c r="C93" s="83"/>
      <c r="D93" s="106">
        <f>D94+D96+D98+D100</f>
        <v>6359720.33</v>
      </c>
      <c r="E93" s="106">
        <f>E94+E96+E98+E100</f>
        <v>5519843.75</v>
      </c>
    </row>
    <row r="94" spans="1:9" ht="38.25" customHeight="1">
      <c r="A94" s="130" t="s">
        <v>417</v>
      </c>
      <c r="B94" s="57" t="s">
        <v>421</v>
      </c>
      <c r="C94" s="57"/>
      <c r="D94" s="104">
        <f>D95</f>
        <v>3050000</v>
      </c>
      <c r="E94" s="104">
        <f>E95</f>
        <v>2950000</v>
      </c>
      <c r="H94" s="131"/>
      <c r="I94" s="132"/>
    </row>
    <row r="95" spans="1:9" ht="99" customHeight="1">
      <c r="A95" s="54" t="s">
        <v>410</v>
      </c>
      <c r="B95" s="52" t="s">
        <v>409</v>
      </c>
      <c r="C95" s="52" t="s">
        <v>206</v>
      </c>
      <c r="D95" s="95">
        <v>3050000</v>
      </c>
      <c r="E95" s="95">
        <v>2950000</v>
      </c>
      <c r="H95" s="131"/>
      <c r="I95" s="132"/>
    </row>
    <row r="96" spans="1:9" ht="39" customHeight="1">
      <c r="A96" s="58" t="s">
        <v>418</v>
      </c>
      <c r="B96" s="57" t="s">
        <v>422</v>
      </c>
      <c r="C96" s="57"/>
      <c r="D96" s="104">
        <f>D97</f>
        <v>400000</v>
      </c>
      <c r="E96" s="104">
        <f>E97</f>
        <v>300000</v>
      </c>
      <c r="H96" s="131"/>
      <c r="I96" s="132"/>
    </row>
    <row r="97" spans="1:9" ht="90">
      <c r="A97" s="54" t="s">
        <v>411</v>
      </c>
      <c r="B97" s="52" t="s">
        <v>412</v>
      </c>
      <c r="C97" s="52" t="s">
        <v>206</v>
      </c>
      <c r="D97" s="95">
        <v>400000</v>
      </c>
      <c r="E97" s="95">
        <v>300000</v>
      </c>
      <c r="H97" s="132"/>
      <c r="I97" s="132"/>
    </row>
    <row r="98" spans="1:5" ht="35.25" customHeight="1">
      <c r="A98" s="58" t="s">
        <v>419</v>
      </c>
      <c r="B98" s="57" t="s">
        <v>423</v>
      </c>
      <c r="C98" s="57"/>
      <c r="D98" s="104">
        <f>D99</f>
        <v>240000</v>
      </c>
      <c r="E98" s="104">
        <f>E99</f>
        <v>240000</v>
      </c>
    </row>
    <row r="99" spans="1:5" ht="105">
      <c r="A99" s="54" t="s">
        <v>414</v>
      </c>
      <c r="B99" s="52" t="s">
        <v>213</v>
      </c>
      <c r="C99" s="52" t="s">
        <v>206</v>
      </c>
      <c r="D99" s="95">
        <v>240000</v>
      </c>
      <c r="E99" s="95">
        <v>240000</v>
      </c>
    </row>
    <row r="100" spans="1:5" ht="31.5">
      <c r="A100" s="58" t="s">
        <v>420</v>
      </c>
      <c r="B100" s="57" t="s">
        <v>424</v>
      </c>
      <c r="C100" s="57"/>
      <c r="D100" s="104">
        <f>D101</f>
        <v>2669720.33</v>
      </c>
      <c r="E100" s="104">
        <f>E101</f>
        <v>2029843.75</v>
      </c>
    </row>
    <row r="101" spans="1:5" ht="110.25">
      <c r="A101" s="53" t="s">
        <v>415</v>
      </c>
      <c r="B101" s="52" t="s">
        <v>214</v>
      </c>
      <c r="C101" s="52" t="s">
        <v>206</v>
      </c>
      <c r="D101" s="93">
        <v>2669720.33</v>
      </c>
      <c r="E101" s="93">
        <v>2029843.75</v>
      </c>
    </row>
    <row r="102" spans="1:5" ht="39.75" customHeight="1">
      <c r="A102" s="58" t="s">
        <v>383</v>
      </c>
      <c r="B102" s="57" t="s">
        <v>209</v>
      </c>
      <c r="C102" s="57"/>
      <c r="D102" s="102">
        <f>D103</f>
        <v>10849850</v>
      </c>
      <c r="E102" s="102">
        <f>E103</f>
        <v>0</v>
      </c>
    </row>
    <row r="103" spans="1:5" ht="31.5">
      <c r="A103" s="58" t="s">
        <v>384</v>
      </c>
      <c r="B103" s="57" t="s">
        <v>385</v>
      </c>
      <c r="C103" s="57"/>
      <c r="D103" s="115">
        <f>D104+D105</f>
        <v>10849850</v>
      </c>
      <c r="E103" s="113">
        <f>E104+E105</f>
        <v>0</v>
      </c>
    </row>
    <row r="104" spans="1:5" ht="160.5" customHeight="1">
      <c r="A104" s="54" t="s">
        <v>319</v>
      </c>
      <c r="B104" s="52" t="s">
        <v>315</v>
      </c>
      <c r="C104" s="52" t="s">
        <v>210</v>
      </c>
      <c r="D104" s="116">
        <v>54250</v>
      </c>
      <c r="E104" s="93">
        <v>0</v>
      </c>
    </row>
    <row r="105" spans="1:5" ht="168" customHeight="1" thickBot="1">
      <c r="A105" s="54" t="s">
        <v>322</v>
      </c>
      <c r="B105" s="52" t="s">
        <v>316</v>
      </c>
      <c r="C105" s="52" t="s">
        <v>210</v>
      </c>
      <c r="D105" s="117">
        <v>10795600</v>
      </c>
      <c r="E105" s="91">
        <v>0</v>
      </c>
    </row>
    <row r="106" spans="1:5" ht="50.25" customHeight="1" thickBot="1">
      <c r="A106" s="125" t="s">
        <v>386</v>
      </c>
      <c r="B106" s="119" t="s">
        <v>203</v>
      </c>
      <c r="C106" s="52"/>
      <c r="D106" s="124">
        <f>D108+D109+D110+D111+D112</f>
        <v>250400.4</v>
      </c>
      <c r="E106" s="124">
        <f>E108+E109+E110+E111+E112</f>
        <v>242400</v>
      </c>
    </row>
    <row r="107" spans="1:5" ht="24.75" customHeight="1">
      <c r="A107" s="126" t="s">
        <v>201</v>
      </c>
      <c r="B107" s="122" t="s">
        <v>402</v>
      </c>
      <c r="C107" s="52"/>
      <c r="D107" s="124">
        <f>D108+D109+D110+D111+D112</f>
        <v>250400.4</v>
      </c>
      <c r="E107" s="124">
        <f>E108+E109+E110+E111+E112</f>
        <v>242400</v>
      </c>
    </row>
    <row r="108" spans="1:5" ht="118.5" customHeight="1">
      <c r="A108" s="54" t="s">
        <v>391</v>
      </c>
      <c r="B108" s="52" t="s">
        <v>387</v>
      </c>
      <c r="C108" s="52" t="s">
        <v>206</v>
      </c>
      <c r="D108" s="93">
        <v>1300</v>
      </c>
      <c r="E108" s="93">
        <v>0</v>
      </c>
    </row>
    <row r="109" spans="1:5" ht="114" customHeight="1">
      <c r="A109" s="54" t="s">
        <v>393</v>
      </c>
      <c r="B109" s="52" t="s">
        <v>388</v>
      </c>
      <c r="C109" s="52" t="s">
        <v>206</v>
      </c>
      <c r="D109" s="91">
        <v>0</v>
      </c>
      <c r="E109" s="91">
        <v>0</v>
      </c>
    </row>
    <row r="110" spans="1:5" ht="54" customHeight="1">
      <c r="A110" s="54" t="s">
        <v>290</v>
      </c>
      <c r="B110" s="52" t="s">
        <v>389</v>
      </c>
      <c r="C110" s="52" t="s">
        <v>206</v>
      </c>
      <c r="D110" s="91">
        <v>50000</v>
      </c>
      <c r="E110" s="91">
        <v>50000</v>
      </c>
    </row>
    <row r="111" spans="1:5" ht="105">
      <c r="A111" s="54" t="s">
        <v>396</v>
      </c>
      <c r="B111" s="52" t="s">
        <v>390</v>
      </c>
      <c r="C111" s="52" t="s">
        <v>206</v>
      </c>
      <c r="D111" s="120">
        <v>149100</v>
      </c>
      <c r="E111" s="120">
        <v>142400</v>
      </c>
    </row>
    <row r="112" spans="1:5" ht="60.75" thickBot="1">
      <c r="A112" s="54" t="s">
        <v>395</v>
      </c>
      <c r="B112" s="52" t="s">
        <v>397</v>
      </c>
      <c r="C112" s="52" t="s">
        <v>206</v>
      </c>
      <c r="D112" s="91">
        <v>50000.4</v>
      </c>
      <c r="E112" s="120">
        <v>50000</v>
      </c>
    </row>
    <row r="113" spans="1:5" ht="16.5" thickBot="1">
      <c r="A113" s="64" t="s">
        <v>44</v>
      </c>
      <c r="B113" s="67"/>
      <c r="C113" s="67"/>
      <c r="D113" s="97">
        <f>D10+D30+D44+D47+D55+D64+D72+D77+D93+D102+D106</f>
        <v>50791869.059999995</v>
      </c>
      <c r="E113" s="97">
        <f>E10+E30+E44+E47+E55+E64+E72+E77+E93+E102+E106</f>
        <v>36575834.08</v>
      </c>
    </row>
  </sheetData>
  <sheetProtection/>
  <mergeCells count="9">
    <mergeCell ref="A8:A9"/>
    <mergeCell ref="B8:B9"/>
    <mergeCell ref="C8:C9"/>
    <mergeCell ref="A1:E1"/>
    <mergeCell ref="A2:E2"/>
    <mergeCell ref="A3:E3"/>
    <mergeCell ref="A4:E4"/>
    <mergeCell ref="A5:E5"/>
    <mergeCell ref="A6:E6"/>
  </mergeCells>
  <printOptions/>
  <pageMargins left="0.7086614173228347" right="0.5118110236220472"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81"/>
  <sheetViews>
    <sheetView tabSelected="1" zoomScalePageLayoutView="0" workbookViewId="0" topLeftCell="A28">
      <selection activeCell="F74" sqref="F74"/>
    </sheetView>
  </sheetViews>
  <sheetFormatPr defaultColWidth="9.00390625" defaultRowHeight="12.75"/>
  <cols>
    <col min="1" max="1" width="71.625" style="0" customWidth="1"/>
    <col min="2" max="2" width="8.00390625" style="0" customWidth="1"/>
    <col min="4" max="4" width="10.25390625" style="0" customWidth="1"/>
    <col min="5" max="5" width="9.375" style="0" customWidth="1"/>
    <col min="6" max="6" width="15.125" style="0" customWidth="1"/>
    <col min="8" max="8" width="20.875" style="0" customWidth="1"/>
    <col min="9" max="9" width="18.00390625" style="0" customWidth="1"/>
  </cols>
  <sheetData>
    <row r="1" spans="1:6" ht="15.75">
      <c r="A1" s="235" t="s">
        <v>497</v>
      </c>
      <c r="B1" s="235"/>
      <c r="C1" s="235"/>
      <c r="D1" s="235"/>
      <c r="E1" s="235"/>
      <c r="F1" s="235"/>
    </row>
    <row r="2" spans="1:6" ht="15.75">
      <c r="A2" s="235" t="s">
        <v>28</v>
      </c>
      <c r="B2" s="235"/>
      <c r="C2" s="235"/>
      <c r="D2" s="235"/>
      <c r="E2" s="235"/>
      <c r="F2" s="235"/>
    </row>
    <row r="3" spans="1:6" ht="15.75">
      <c r="A3" s="235" t="s">
        <v>258</v>
      </c>
      <c r="B3" s="235"/>
      <c r="C3" s="235"/>
      <c r="D3" s="235"/>
      <c r="E3" s="235"/>
      <c r="F3" s="235"/>
    </row>
    <row r="4" spans="1:6" ht="20.25" customHeight="1">
      <c r="A4" s="236" t="s">
        <v>238</v>
      </c>
      <c r="B4" s="236"/>
      <c r="C4" s="236"/>
      <c r="D4" s="236"/>
      <c r="E4" s="236"/>
      <c r="F4" s="236"/>
    </row>
    <row r="5" spans="1:6" ht="15.75">
      <c r="A5" s="237"/>
      <c r="B5" s="237"/>
      <c r="C5" s="237"/>
      <c r="D5" s="237"/>
      <c r="E5" s="237"/>
      <c r="F5" s="237"/>
    </row>
    <row r="6" spans="1:6" ht="38.25" customHeight="1">
      <c r="A6" s="234" t="s">
        <v>239</v>
      </c>
      <c r="B6" s="234"/>
      <c r="C6" s="234"/>
      <c r="D6" s="234"/>
      <c r="E6" s="234"/>
      <c r="F6" s="234"/>
    </row>
    <row r="7" spans="1:6" ht="15.75" thickBot="1">
      <c r="A7" s="45"/>
      <c r="B7" s="45"/>
      <c r="C7" s="45"/>
      <c r="D7" s="45"/>
      <c r="E7" s="45"/>
      <c r="F7" s="45"/>
    </row>
    <row r="8" spans="1:6" ht="24.75" customHeight="1" thickBot="1">
      <c r="A8" s="238" t="s">
        <v>38</v>
      </c>
      <c r="B8" s="240" t="s">
        <v>67</v>
      </c>
      <c r="C8" s="242" t="s">
        <v>40</v>
      </c>
      <c r="D8" s="242" t="s">
        <v>41</v>
      </c>
      <c r="E8" s="244" t="s">
        <v>42</v>
      </c>
      <c r="F8" s="46" t="s">
        <v>111</v>
      </c>
    </row>
    <row r="9" spans="1:6" ht="69" customHeight="1" thickBot="1">
      <c r="A9" s="239"/>
      <c r="B9" s="241"/>
      <c r="C9" s="243"/>
      <c r="D9" s="243"/>
      <c r="E9" s="245"/>
      <c r="F9" s="42" t="s">
        <v>215</v>
      </c>
    </row>
    <row r="10" spans="1:9" ht="22.5" customHeight="1">
      <c r="A10" s="50" t="s">
        <v>202</v>
      </c>
      <c r="B10" s="51">
        <v>221</v>
      </c>
      <c r="C10" s="52"/>
      <c r="D10" s="52"/>
      <c r="E10" s="52"/>
      <c r="F10" s="91">
        <f>F11+F12+F13+F14</f>
        <v>399200</v>
      </c>
      <c r="H10" s="87"/>
      <c r="I10" s="98"/>
    </row>
    <row r="11" spans="1:6" ht="117" customHeight="1">
      <c r="A11" s="53" t="s">
        <v>242</v>
      </c>
      <c r="B11" s="214">
        <v>221</v>
      </c>
      <c r="C11" s="52" t="s">
        <v>29</v>
      </c>
      <c r="D11" s="52" t="s">
        <v>241</v>
      </c>
      <c r="E11" s="52" t="s">
        <v>206</v>
      </c>
      <c r="F11" s="91">
        <v>55000</v>
      </c>
    </row>
    <row r="12" spans="1:6" ht="147.75" customHeight="1">
      <c r="A12" s="53" t="s">
        <v>245</v>
      </c>
      <c r="B12" s="214">
        <v>221</v>
      </c>
      <c r="C12" s="52" t="s">
        <v>29</v>
      </c>
      <c r="D12" s="52" t="s">
        <v>240</v>
      </c>
      <c r="E12" s="52" t="s">
        <v>205</v>
      </c>
      <c r="F12" s="91">
        <v>326800</v>
      </c>
    </row>
    <row r="13" spans="1:6" ht="107.25" customHeight="1">
      <c r="A13" s="53" t="s">
        <v>243</v>
      </c>
      <c r="B13" s="214">
        <v>221</v>
      </c>
      <c r="C13" s="52" t="s">
        <v>29</v>
      </c>
      <c r="D13" s="52" t="s">
        <v>240</v>
      </c>
      <c r="E13" s="52" t="s">
        <v>206</v>
      </c>
      <c r="F13" s="91">
        <v>15980</v>
      </c>
    </row>
    <row r="14" spans="1:6" ht="93" customHeight="1">
      <c r="A14" s="53" t="s">
        <v>244</v>
      </c>
      <c r="B14" s="214">
        <v>221</v>
      </c>
      <c r="C14" s="52" t="s">
        <v>29</v>
      </c>
      <c r="D14" s="52" t="s">
        <v>240</v>
      </c>
      <c r="E14" s="52" t="s">
        <v>207</v>
      </c>
      <c r="F14" s="91">
        <v>1420</v>
      </c>
    </row>
    <row r="15" spans="1:6" ht="23.25" customHeight="1">
      <c r="A15" s="50" t="s">
        <v>204</v>
      </c>
      <c r="B15" s="51">
        <v>220</v>
      </c>
      <c r="C15" s="52"/>
      <c r="D15" s="52"/>
      <c r="E15" s="52"/>
      <c r="F15" s="90">
        <f>F16+F17+F18+F19+F20+F21+F22+F23+F24+F25+F26+F27+F28+F29+F30+F31+F32+F33+F34+F35+F36+F37+F38+F39+F40+F41+F42+F43+F44+F45+F46+F47+F48+F49+F50+F51+F52+F53+F54+F55+F56+F57+F58+F59+F60+F61+F62+F63+F64+F65+F66+F67+F68+F69+F70+F71+F72+F73+F74+F75+F76+F77+F78+F79+F80</f>
        <v>47745133.97</v>
      </c>
    </row>
    <row r="16" spans="1:8" ht="138.75" customHeight="1">
      <c r="A16" s="53" t="s">
        <v>246</v>
      </c>
      <c r="B16" s="214">
        <v>220</v>
      </c>
      <c r="C16" s="52" t="s">
        <v>30</v>
      </c>
      <c r="D16" s="52" t="s">
        <v>247</v>
      </c>
      <c r="E16" s="52" t="s">
        <v>205</v>
      </c>
      <c r="F16" s="91">
        <v>858580</v>
      </c>
      <c r="H16" s="98"/>
    </row>
    <row r="17" spans="1:9" ht="104.25" customHeight="1">
      <c r="A17" s="53" t="s">
        <v>249</v>
      </c>
      <c r="B17" s="214">
        <v>220</v>
      </c>
      <c r="C17" s="52" t="s">
        <v>30</v>
      </c>
      <c r="D17" s="52" t="s">
        <v>248</v>
      </c>
      <c r="E17" s="52" t="s">
        <v>206</v>
      </c>
      <c r="F17" s="91">
        <v>365400</v>
      </c>
      <c r="I17" s="87"/>
    </row>
    <row r="18" spans="1:6" ht="136.5" customHeight="1">
      <c r="A18" s="53" t="s">
        <v>251</v>
      </c>
      <c r="B18" s="214">
        <v>220</v>
      </c>
      <c r="C18" s="52" t="s">
        <v>30</v>
      </c>
      <c r="D18" s="52" t="s">
        <v>250</v>
      </c>
      <c r="E18" s="52" t="s">
        <v>205</v>
      </c>
      <c r="F18" s="90">
        <v>3372000</v>
      </c>
    </row>
    <row r="19" spans="1:6" ht="104.25" customHeight="1">
      <c r="A19" s="53" t="s">
        <v>252</v>
      </c>
      <c r="B19" s="214">
        <v>220</v>
      </c>
      <c r="C19" s="52" t="s">
        <v>30</v>
      </c>
      <c r="D19" s="52" t="s">
        <v>250</v>
      </c>
      <c r="E19" s="52" t="s">
        <v>206</v>
      </c>
      <c r="F19" s="90">
        <v>671303</v>
      </c>
    </row>
    <row r="20" spans="1:6" ht="89.25" customHeight="1">
      <c r="A20" s="53" t="s">
        <v>253</v>
      </c>
      <c r="B20" s="214">
        <v>220</v>
      </c>
      <c r="C20" s="52" t="s">
        <v>30</v>
      </c>
      <c r="D20" s="52" t="s">
        <v>250</v>
      </c>
      <c r="E20" s="52" t="s">
        <v>207</v>
      </c>
      <c r="F20" s="90">
        <v>14600</v>
      </c>
    </row>
    <row r="21" spans="1:6" ht="117.75" customHeight="1">
      <c r="A21" s="53" t="s">
        <v>255</v>
      </c>
      <c r="B21" s="214">
        <v>220</v>
      </c>
      <c r="C21" s="52" t="s">
        <v>30</v>
      </c>
      <c r="D21" s="52" t="s">
        <v>254</v>
      </c>
      <c r="E21" s="52" t="s">
        <v>43</v>
      </c>
      <c r="F21" s="91">
        <v>87429</v>
      </c>
    </row>
    <row r="22" spans="1:6" ht="146.25" customHeight="1">
      <c r="A22" s="53" t="s">
        <v>256</v>
      </c>
      <c r="B22" s="214">
        <v>220</v>
      </c>
      <c r="C22" s="52" t="s">
        <v>30</v>
      </c>
      <c r="D22" s="52" t="s">
        <v>324</v>
      </c>
      <c r="E22" s="52" t="s">
        <v>43</v>
      </c>
      <c r="F22" s="91">
        <v>57433</v>
      </c>
    </row>
    <row r="23" spans="1:6" ht="228.75" customHeight="1">
      <c r="A23" s="53" t="s">
        <v>257</v>
      </c>
      <c r="B23" s="214">
        <v>220</v>
      </c>
      <c r="C23" s="52" t="s">
        <v>30</v>
      </c>
      <c r="D23" s="52" t="s">
        <v>325</v>
      </c>
      <c r="E23" s="52" t="s">
        <v>43</v>
      </c>
      <c r="F23" s="91">
        <v>119530.67</v>
      </c>
    </row>
    <row r="24" spans="1:6" ht="138" customHeight="1">
      <c r="A24" s="53" t="s">
        <v>450</v>
      </c>
      <c r="B24" s="214">
        <v>220</v>
      </c>
      <c r="C24" s="52" t="s">
        <v>30</v>
      </c>
      <c r="D24" s="52" t="s">
        <v>326</v>
      </c>
      <c r="E24" s="52" t="s">
        <v>43</v>
      </c>
      <c r="F24" s="91">
        <v>115696.67</v>
      </c>
    </row>
    <row r="25" spans="1:6" ht="75.75" customHeight="1">
      <c r="A25" s="53" t="s">
        <v>328</v>
      </c>
      <c r="B25" s="214">
        <v>220</v>
      </c>
      <c r="C25" s="52" t="s">
        <v>329</v>
      </c>
      <c r="D25" s="52" t="s">
        <v>387</v>
      </c>
      <c r="E25" s="52" t="s">
        <v>206</v>
      </c>
      <c r="F25" s="91">
        <v>0</v>
      </c>
    </row>
    <row r="26" spans="1:8" ht="72.75" customHeight="1">
      <c r="A26" s="53" t="s">
        <v>327</v>
      </c>
      <c r="B26" s="214">
        <v>220</v>
      </c>
      <c r="C26" s="52" t="s">
        <v>323</v>
      </c>
      <c r="D26" s="52" t="s">
        <v>398</v>
      </c>
      <c r="E26" s="52" t="s">
        <v>206</v>
      </c>
      <c r="F26" s="91">
        <v>453875</v>
      </c>
      <c r="H26" s="89"/>
    </row>
    <row r="27" spans="1:6" ht="35.25" customHeight="1" thickBot="1">
      <c r="A27" s="54" t="s">
        <v>290</v>
      </c>
      <c r="B27" s="55">
        <v>220</v>
      </c>
      <c r="C27" s="52" t="s">
        <v>59</v>
      </c>
      <c r="D27" s="52" t="s">
        <v>399</v>
      </c>
      <c r="E27" s="52" t="s">
        <v>207</v>
      </c>
      <c r="F27" s="93">
        <v>50000</v>
      </c>
    </row>
    <row r="28" spans="1:9" ht="125.25" customHeight="1" thickBot="1">
      <c r="A28" s="215" t="s">
        <v>280</v>
      </c>
      <c r="B28" s="216">
        <v>220</v>
      </c>
      <c r="C28" s="56" t="s">
        <v>60</v>
      </c>
      <c r="D28" s="56" t="s">
        <v>279</v>
      </c>
      <c r="E28" s="56" t="s">
        <v>206</v>
      </c>
      <c r="F28" s="147">
        <v>270000</v>
      </c>
      <c r="H28" s="100"/>
      <c r="I28" s="99"/>
    </row>
    <row r="29" spans="1:8" ht="118.5" customHeight="1">
      <c r="A29" s="53" t="s">
        <v>264</v>
      </c>
      <c r="B29" s="214">
        <v>220</v>
      </c>
      <c r="C29" s="52" t="s">
        <v>60</v>
      </c>
      <c r="D29" s="52" t="s">
        <v>263</v>
      </c>
      <c r="E29" s="52" t="s">
        <v>206</v>
      </c>
      <c r="F29" s="91">
        <v>139700</v>
      </c>
      <c r="H29" s="99"/>
    </row>
    <row r="30" spans="1:6" ht="129" customHeight="1">
      <c r="A30" s="53" t="s">
        <v>262</v>
      </c>
      <c r="B30" s="214">
        <v>220</v>
      </c>
      <c r="C30" s="52" t="s">
        <v>60</v>
      </c>
      <c r="D30" s="52" t="s">
        <v>265</v>
      </c>
      <c r="E30" s="52" t="s">
        <v>206</v>
      </c>
      <c r="F30" s="91">
        <v>511410</v>
      </c>
    </row>
    <row r="31" spans="1:6" ht="109.5" customHeight="1">
      <c r="A31" s="53" t="s">
        <v>266</v>
      </c>
      <c r="B31" s="214">
        <v>220</v>
      </c>
      <c r="C31" s="52" t="s">
        <v>60</v>
      </c>
      <c r="D31" s="52" t="s">
        <v>267</v>
      </c>
      <c r="E31" s="52" t="s">
        <v>206</v>
      </c>
      <c r="F31" s="91">
        <v>1043000</v>
      </c>
    </row>
    <row r="32" spans="1:6" ht="107.25" customHeight="1">
      <c r="A32" s="53" t="s">
        <v>268</v>
      </c>
      <c r="B32" s="214">
        <v>220</v>
      </c>
      <c r="C32" s="52" t="s">
        <v>60</v>
      </c>
      <c r="D32" s="52" t="s">
        <v>267</v>
      </c>
      <c r="E32" s="52" t="s">
        <v>207</v>
      </c>
      <c r="F32" s="91">
        <v>200000</v>
      </c>
    </row>
    <row r="33" spans="1:6" ht="42.75" customHeight="1">
      <c r="A33" s="53" t="s">
        <v>330</v>
      </c>
      <c r="B33" s="214">
        <v>220</v>
      </c>
      <c r="C33" s="52" t="s">
        <v>60</v>
      </c>
      <c r="D33" s="52" t="s">
        <v>401</v>
      </c>
      <c r="E33" s="52" t="s">
        <v>207</v>
      </c>
      <c r="F33" s="91">
        <v>50000</v>
      </c>
    </row>
    <row r="34" spans="1:6" ht="75.75" customHeight="1">
      <c r="A34" s="53" t="s">
        <v>289</v>
      </c>
      <c r="B34" s="214">
        <v>220</v>
      </c>
      <c r="C34" s="52" t="s">
        <v>39</v>
      </c>
      <c r="D34" s="52" t="s">
        <v>400</v>
      </c>
      <c r="E34" s="52" t="s">
        <v>206</v>
      </c>
      <c r="F34" s="91">
        <v>147300</v>
      </c>
    </row>
    <row r="35" spans="1:6" ht="178.5" customHeight="1">
      <c r="A35" s="54" t="s">
        <v>281</v>
      </c>
      <c r="B35" s="55">
        <v>220</v>
      </c>
      <c r="C35" s="52" t="s">
        <v>31</v>
      </c>
      <c r="D35" s="52" t="s">
        <v>282</v>
      </c>
      <c r="E35" s="52" t="s">
        <v>206</v>
      </c>
      <c r="F35" s="103">
        <v>100000</v>
      </c>
    </row>
    <row r="36" spans="1:6" ht="154.5" customHeight="1">
      <c r="A36" s="53" t="s">
        <v>283</v>
      </c>
      <c r="B36" s="214">
        <v>220</v>
      </c>
      <c r="C36" s="52" t="s">
        <v>31</v>
      </c>
      <c r="D36" s="52" t="s">
        <v>284</v>
      </c>
      <c r="E36" s="52" t="s">
        <v>206</v>
      </c>
      <c r="F36" s="93">
        <v>50000</v>
      </c>
    </row>
    <row r="37" spans="1:6" ht="162.75" customHeight="1">
      <c r="A37" s="53" t="s">
        <v>286</v>
      </c>
      <c r="B37" s="214">
        <v>220</v>
      </c>
      <c r="C37" s="52" t="s">
        <v>31</v>
      </c>
      <c r="D37" s="52" t="s">
        <v>285</v>
      </c>
      <c r="E37" s="52" t="s">
        <v>206</v>
      </c>
      <c r="F37" s="93">
        <v>100000</v>
      </c>
    </row>
    <row r="38" spans="1:6" ht="126" customHeight="1">
      <c r="A38" s="53" t="s">
        <v>287</v>
      </c>
      <c r="B38" s="214">
        <v>220</v>
      </c>
      <c r="C38" s="52" t="s">
        <v>31</v>
      </c>
      <c r="D38" s="52" t="s">
        <v>288</v>
      </c>
      <c r="E38" s="52" t="s">
        <v>206</v>
      </c>
      <c r="F38" s="93">
        <v>50000</v>
      </c>
    </row>
    <row r="39" spans="1:8" ht="121.5" customHeight="1">
      <c r="A39" s="54" t="s">
        <v>337</v>
      </c>
      <c r="B39" s="55">
        <v>220</v>
      </c>
      <c r="C39" s="52" t="s">
        <v>62</v>
      </c>
      <c r="D39" s="52" t="s">
        <v>469</v>
      </c>
      <c r="E39" s="52" t="s">
        <v>206</v>
      </c>
      <c r="F39" s="93">
        <v>5593000</v>
      </c>
      <c r="H39" s="100"/>
    </row>
    <row r="40" spans="1:6" ht="99" customHeight="1">
      <c r="A40" s="54" t="s">
        <v>332</v>
      </c>
      <c r="B40" s="55">
        <v>220</v>
      </c>
      <c r="C40" s="52" t="s">
        <v>62</v>
      </c>
      <c r="D40" s="52" t="s">
        <v>470</v>
      </c>
      <c r="E40" s="52" t="s">
        <v>206</v>
      </c>
      <c r="F40" s="93">
        <v>130000</v>
      </c>
    </row>
    <row r="41" spans="1:6" ht="100.5" customHeight="1">
      <c r="A41" s="54" t="s">
        <v>331</v>
      </c>
      <c r="B41" s="55">
        <v>220</v>
      </c>
      <c r="C41" s="52" t="s">
        <v>62</v>
      </c>
      <c r="D41" s="52" t="s">
        <v>471</v>
      </c>
      <c r="E41" s="52" t="s">
        <v>206</v>
      </c>
      <c r="F41" s="93">
        <v>100000</v>
      </c>
    </row>
    <row r="42" spans="1:6" ht="86.25" customHeight="1">
      <c r="A42" s="54" t="s">
        <v>333</v>
      </c>
      <c r="B42" s="55">
        <v>220</v>
      </c>
      <c r="C42" s="52" t="s">
        <v>62</v>
      </c>
      <c r="D42" s="52" t="s">
        <v>472</v>
      </c>
      <c r="E42" s="52" t="s">
        <v>206</v>
      </c>
      <c r="F42" s="93">
        <v>2457600</v>
      </c>
    </row>
    <row r="43" spans="1:6" ht="86.25" customHeight="1">
      <c r="A43" s="54" t="s">
        <v>335</v>
      </c>
      <c r="B43" s="55">
        <v>220</v>
      </c>
      <c r="C43" s="52" t="s">
        <v>62</v>
      </c>
      <c r="D43" s="52" t="s">
        <v>473</v>
      </c>
      <c r="E43" s="52" t="s">
        <v>206</v>
      </c>
      <c r="F43" s="93">
        <v>100000</v>
      </c>
    </row>
    <row r="44" spans="1:6" ht="86.25" customHeight="1">
      <c r="A44" s="54" t="s">
        <v>336</v>
      </c>
      <c r="B44" s="55">
        <v>220</v>
      </c>
      <c r="C44" s="52" t="s">
        <v>62</v>
      </c>
      <c r="D44" s="52" t="s">
        <v>474</v>
      </c>
      <c r="E44" s="52" t="s">
        <v>206</v>
      </c>
      <c r="F44" s="93">
        <v>100000</v>
      </c>
    </row>
    <row r="45" spans="1:6" ht="115.5" customHeight="1">
      <c r="A45" s="54" t="s">
        <v>320</v>
      </c>
      <c r="B45" s="55">
        <v>220</v>
      </c>
      <c r="C45" s="52" t="s">
        <v>106</v>
      </c>
      <c r="D45" s="52" t="s">
        <v>313</v>
      </c>
      <c r="E45" s="52" t="s">
        <v>206</v>
      </c>
      <c r="F45" s="91">
        <v>20710</v>
      </c>
    </row>
    <row r="46" spans="1:6" ht="117" customHeight="1">
      <c r="A46" s="54" t="s">
        <v>321</v>
      </c>
      <c r="B46" s="55">
        <v>220</v>
      </c>
      <c r="C46" s="52" t="s">
        <v>106</v>
      </c>
      <c r="D46" s="52" t="s">
        <v>314</v>
      </c>
      <c r="E46" s="52" t="s">
        <v>206</v>
      </c>
      <c r="F46" s="93">
        <v>4120300</v>
      </c>
    </row>
    <row r="47" spans="1:6" ht="110.25" customHeight="1">
      <c r="A47" s="54" t="s">
        <v>319</v>
      </c>
      <c r="B47" s="55">
        <v>220</v>
      </c>
      <c r="C47" s="52" t="s">
        <v>106</v>
      </c>
      <c r="D47" s="52" t="s">
        <v>315</v>
      </c>
      <c r="E47" s="52" t="s">
        <v>210</v>
      </c>
      <c r="F47" s="93">
        <v>25126</v>
      </c>
    </row>
    <row r="48" spans="1:6" ht="116.25" customHeight="1">
      <c r="A48" s="54" t="s">
        <v>322</v>
      </c>
      <c r="B48" s="55">
        <v>220</v>
      </c>
      <c r="C48" s="52" t="s">
        <v>106</v>
      </c>
      <c r="D48" s="52" t="s">
        <v>316</v>
      </c>
      <c r="E48" s="52" t="s">
        <v>210</v>
      </c>
      <c r="F48" s="93">
        <v>5000000</v>
      </c>
    </row>
    <row r="49" spans="1:6" ht="135" customHeight="1">
      <c r="A49" s="54" t="s">
        <v>452</v>
      </c>
      <c r="B49" s="55">
        <v>220</v>
      </c>
      <c r="C49" s="52" t="s">
        <v>32</v>
      </c>
      <c r="D49" s="52" t="s">
        <v>453</v>
      </c>
      <c r="E49" s="52" t="s">
        <v>206</v>
      </c>
      <c r="F49" s="93">
        <v>142200</v>
      </c>
    </row>
    <row r="50" spans="1:6" ht="91.5" customHeight="1" thickBot="1">
      <c r="A50" s="54" t="s">
        <v>454</v>
      </c>
      <c r="B50" s="55">
        <v>220</v>
      </c>
      <c r="C50" s="52" t="s">
        <v>32</v>
      </c>
      <c r="D50" s="52" t="s">
        <v>455</v>
      </c>
      <c r="E50" s="52" t="s">
        <v>206</v>
      </c>
      <c r="F50" s="93">
        <v>7800</v>
      </c>
    </row>
    <row r="51" spans="1:6" ht="163.5" customHeight="1" thickBot="1">
      <c r="A51" s="146" t="s">
        <v>459</v>
      </c>
      <c r="B51" s="217">
        <v>220</v>
      </c>
      <c r="C51" s="56" t="s">
        <v>33</v>
      </c>
      <c r="D51" s="56" t="s">
        <v>456</v>
      </c>
      <c r="E51" s="56" t="s">
        <v>207</v>
      </c>
      <c r="F51" s="147">
        <v>827196</v>
      </c>
    </row>
    <row r="52" spans="1:6" ht="98.25" customHeight="1">
      <c r="A52" s="60" t="s">
        <v>460</v>
      </c>
      <c r="B52" s="61">
        <v>220</v>
      </c>
      <c r="C52" s="62" t="s">
        <v>33</v>
      </c>
      <c r="D52" s="62" t="s">
        <v>457</v>
      </c>
      <c r="E52" s="62" t="s">
        <v>207</v>
      </c>
      <c r="F52" s="94">
        <v>1900000</v>
      </c>
    </row>
    <row r="53" spans="1:6" ht="107.25" customHeight="1">
      <c r="A53" s="60" t="s">
        <v>461</v>
      </c>
      <c r="B53" s="61">
        <v>220</v>
      </c>
      <c r="C53" s="62" t="s">
        <v>33</v>
      </c>
      <c r="D53" s="62" t="s">
        <v>458</v>
      </c>
      <c r="E53" s="62" t="s">
        <v>206</v>
      </c>
      <c r="F53" s="94">
        <v>350000</v>
      </c>
    </row>
    <row r="54" spans="1:6" ht="68.25" customHeight="1">
      <c r="A54" s="54" t="s">
        <v>410</v>
      </c>
      <c r="B54" s="55">
        <v>220</v>
      </c>
      <c r="C54" s="52" t="s">
        <v>34</v>
      </c>
      <c r="D54" s="52" t="s">
        <v>409</v>
      </c>
      <c r="E54" s="52" t="s">
        <v>206</v>
      </c>
      <c r="F54" s="93">
        <v>2900000</v>
      </c>
    </row>
    <row r="55" spans="1:6" ht="101.25" customHeight="1">
      <c r="A55" s="54" t="s">
        <v>492</v>
      </c>
      <c r="B55" s="55">
        <v>220</v>
      </c>
      <c r="C55" s="52" t="s">
        <v>34</v>
      </c>
      <c r="D55" s="52" t="s">
        <v>468</v>
      </c>
      <c r="E55" s="52" t="s">
        <v>206</v>
      </c>
      <c r="F55" s="93">
        <v>200000</v>
      </c>
    </row>
    <row r="56" spans="1:6" ht="69" customHeight="1">
      <c r="A56" s="54" t="s">
        <v>411</v>
      </c>
      <c r="B56" s="55">
        <v>220</v>
      </c>
      <c r="C56" s="52" t="s">
        <v>34</v>
      </c>
      <c r="D56" s="52" t="s">
        <v>412</v>
      </c>
      <c r="E56" s="52" t="s">
        <v>206</v>
      </c>
      <c r="F56" s="93">
        <v>100000</v>
      </c>
    </row>
    <row r="57" spans="1:6" ht="91.5" customHeight="1">
      <c r="A57" s="54" t="s">
        <v>414</v>
      </c>
      <c r="B57" s="55">
        <v>220</v>
      </c>
      <c r="C57" s="52" t="s">
        <v>34</v>
      </c>
      <c r="D57" s="52" t="s">
        <v>213</v>
      </c>
      <c r="E57" s="52" t="s">
        <v>206</v>
      </c>
      <c r="F57" s="93">
        <v>240000</v>
      </c>
    </row>
    <row r="58" spans="1:6" ht="94.5" customHeight="1">
      <c r="A58" s="53" t="s">
        <v>415</v>
      </c>
      <c r="B58" s="55">
        <v>220</v>
      </c>
      <c r="C58" s="52" t="s">
        <v>34</v>
      </c>
      <c r="D58" s="52" t="s">
        <v>214</v>
      </c>
      <c r="E58" s="52" t="s">
        <v>206</v>
      </c>
      <c r="F58" s="93">
        <v>3334912.63</v>
      </c>
    </row>
    <row r="59" spans="1:6" ht="101.25" customHeight="1">
      <c r="A59" s="53" t="s">
        <v>261</v>
      </c>
      <c r="B59" s="214">
        <v>220</v>
      </c>
      <c r="C59" s="52" t="s">
        <v>48</v>
      </c>
      <c r="D59" s="52" t="s">
        <v>260</v>
      </c>
      <c r="E59" s="52" t="s">
        <v>206</v>
      </c>
      <c r="F59" s="93">
        <v>30000</v>
      </c>
    </row>
    <row r="60" spans="1:6" ht="96.75" customHeight="1">
      <c r="A60" s="63" t="s">
        <v>269</v>
      </c>
      <c r="B60" s="135">
        <v>220</v>
      </c>
      <c r="C60" s="52" t="s">
        <v>35</v>
      </c>
      <c r="D60" s="52" t="s">
        <v>270</v>
      </c>
      <c r="E60" s="52" t="s">
        <v>206</v>
      </c>
      <c r="F60" s="93">
        <v>26000</v>
      </c>
    </row>
    <row r="61" spans="1:6" ht="89.25" customHeight="1">
      <c r="A61" s="53" t="s">
        <v>271</v>
      </c>
      <c r="B61" s="214">
        <v>220</v>
      </c>
      <c r="C61" s="52" t="s">
        <v>35</v>
      </c>
      <c r="D61" s="52" t="s">
        <v>270</v>
      </c>
      <c r="E61" s="52" t="s">
        <v>207</v>
      </c>
      <c r="F61" s="93">
        <v>55000</v>
      </c>
    </row>
    <row r="62" spans="1:8" ht="145.5" customHeight="1">
      <c r="A62" s="63" t="s">
        <v>499</v>
      </c>
      <c r="B62" s="135">
        <v>220</v>
      </c>
      <c r="C62" s="52" t="s">
        <v>36</v>
      </c>
      <c r="D62" s="52" t="s">
        <v>475</v>
      </c>
      <c r="E62" s="52" t="s">
        <v>205</v>
      </c>
      <c r="F62" s="95">
        <v>4031700</v>
      </c>
      <c r="H62" s="100"/>
    </row>
    <row r="63" spans="1:6" ht="117.75" customHeight="1">
      <c r="A63" s="63" t="s">
        <v>500</v>
      </c>
      <c r="B63" s="135">
        <v>220</v>
      </c>
      <c r="C63" s="52" t="s">
        <v>36</v>
      </c>
      <c r="D63" s="52" t="s">
        <v>475</v>
      </c>
      <c r="E63" s="52" t="s">
        <v>206</v>
      </c>
      <c r="F63" s="95">
        <v>3757104</v>
      </c>
    </row>
    <row r="64" spans="1:6" ht="129.75" customHeight="1" thickBot="1">
      <c r="A64" s="63" t="s">
        <v>491</v>
      </c>
      <c r="B64" s="135">
        <v>220</v>
      </c>
      <c r="C64" s="52" t="s">
        <v>36</v>
      </c>
      <c r="D64" s="52" t="s">
        <v>482</v>
      </c>
      <c r="E64" s="52" t="s">
        <v>206</v>
      </c>
      <c r="F64" s="150">
        <v>1000</v>
      </c>
    </row>
    <row r="65" spans="1:6" ht="100.5" customHeight="1" thickBot="1">
      <c r="A65" s="40" t="s">
        <v>506</v>
      </c>
      <c r="B65" s="135">
        <v>220</v>
      </c>
      <c r="C65" s="52" t="s">
        <v>36</v>
      </c>
      <c r="D65" s="52" t="s">
        <v>475</v>
      </c>
      <c r="E65" s="56" t="s">
        <v>207</v>
      </c>
      <c r="F65" s="96">
        <v>161700</v>
      </c>
    </row>
    <row r="66" spans="1:8" ht="126.75" customHeight="1">
      <c r="A66" s="63" t="s">
        <v>501</v>
      </c>
      <c r="B66" s="135">
        <v>220</v>
      </c>
      <c r="C66" s="52" t="s">
        <v>36</v>
      </c>
      <c r="D66" s="52" t="s">
        <v>476</v>
      </c>
      <c r="E66" s="52" t="s">
        <v>205</v>
      </c>
      <c r="F66" s="95">
        <v>877740</v>
      </c>
      <c r="H66" s="100"/>
    </row>
    <row r="67" spans="1:6" ht="102.75" customHeight="1">
      <c r="A67" s="63" t="s">
        <v>502</v>
      </c>
      <c r="B67" s="135">
        <v>220</v>
      </c>
      <c r="C67" s="52" t="s">
        <v>36</v>
      </c>
      <c r="D67" s="52" t="s">
        <v>476</v>
      </c>
      <c r="E67" s="52" t="s">
        <v>206</v>
      </c>
      <c r="F67" s="95">
        <v>573488</v>
      </c>
    </row>
    <row r="68" spans="1:6" ht="135.75" customHeight="1" thickBot="1">
      <c r="A68" s="63" t="s">
        <v>490</v>
      </c>
      <c r="B68" s="135">
        <v>220</v>
      </c>
      <c r="C68" s="52" t="s">
        <v>36</v>
      </c>
      <c r="D68" s="52" t="s">
        <v>483</v>
      </c>
      <c r="E68" s="52" t="s">
        <v>206</v>
      </c>
      <c r="F68" s="150">
        <v>1000</v>
      </c>
    </row>
    <row r="69" spans="1:6" ht="90.75" customHeight="1" thickBot="1">
      <c r="A69" s="40" t="s">
        <v>503</v>
      </c>
      <c r="B69" s="135">
        <v>220</v>
      </c>
      <c r="C69" s="52" t="s">
        <v>36</v>
      </c>
      <c r="D69" s="52" t="s">
        <v>476</v>
      </c>
      <c r="E69" s="52" t="s">
        <v>207</v>
      </c>
      <c r="F69" s="95">
        <v>8500</v>
      </c>
    </row>
    <row r="70" spans="1:8" ht="163.5" customHeight="1">
      <c r="A70" s="41" t="s">
        <v>507</v>
      </c>
      <c r="B70" s="135">
        <v>220</v>
      </c>
      <c r="C70" s="52" t="s">
        <v>36</v>
      </c>
      <c r="D70" s="52" t="s">
        <v>477</v>
      </c>
      <c r="E70" s="52" t="s">
        <v>205</v>
      </c>
      <c r="F70" s="95">
        <v>242693</v>
      </c>
      <c r="H70" s="101"/>
    </row>
    <row r="71" spans="1:8" ht="168.75" customHeight="1">
      <c r="A71" s="123" t="s">
        <v>508</v>
      </c>
      <c r="B71" s="138">
        <v>220</v>
      </c>
      <c r="C71" s="52" t="s">
        <v>36</v>
      </c>
      <c r="D71" s="52" t="s">
        <v>478</v>
      </c>
      <c r="E71" s="52" t="s">
        <v>205</v>
      </c>
      <c r="F71" s="95">
        <v>2500</v>
      </c>
      <c r="H71" s="101"/>
    </row>
    <row r="72" spans="1:8" ht="150.75" customHeight="1" thickBot="1">
      <c r="A72" s="136" t="s">
        <v>504</v>
      </c>
      <c r="B72" s="135">
        <v>220</v>
      </c>
      <c r="C72" s="52" t="s">
        <v>36</v>
      </c>
      <c r="D72" s="52" t="s">
        <v>479</v>
      </c>
      <c r="E72" s="52" t="s">
        <v>205</v>
      </c>
      <c r="F72" s="95">
        <v>148107</v>
      </c>
      <c r="H72" s="101"/>
    </row>
    <row r="73" spans="1:8" ht="146.25" customHeight="1">
      <c r="A73" s="41" t="s">
        <v>505</v>
      </c>
      <c r="B73" s="135">
        <v>220</v>
      </c>
      <c r="C73" s="52" t="s">
        <v>36</v>
      </c>
      <c r="D73" s="52" t="s">
        <v>480</v>
      </c>
      <c r="E73" s="52" t="s">
        <v>205</v>
      </c>
      <c r="F73" s="95">
        <v>1500</v>
      </c>
      <c r="H73" s="101"/>
    </row>
    <row r="74" spans="1:8" ht="96.75" customHeight="1">
      <c r="A74" s="123" t="s">
        <v>408</v>
      </c>
      <c r="B74" s="135">
        <v>220</v>
      </c>
      <c r="C74" s="52" t="s">
        <v>36</v>
      </c>
      <c r="D74" s="52" t="s">
        <v>403</v>
      </c>
      <c r="E74" s="52" t="s">
        <v>206</v>
      </c>
      <c r="F74" s="95">
        <v>1000000</v>
      </c>
      <c r="H74" s="101"/>
    </row>
    <row r="75" spans="1:8" ht="102" customHeight="1">
      <c r="A75" s="123" t="s">
        <v>407</v>
      </c>
      <c r="B75" s="135">
        <v>220</v>
      </c>
      <c r="C75" s="52" t="s">
        <v>36</v>
      </c>
      <c r="D75" s="52" t="s">
        <v>404</v>
      </c>
      <c r="E75" s="52" t="s">
        <v>206</v>
      </c>
      <c r="F75" s="95">
        <v>10000</v>
      </c>
      <c r="H75" s="101"/>
    </row>
    <row r="76" spans="1:8" ht="82.5" customHeight="1">
      <c r="A76" s="123" t="s">
        <v>509</v>
      </c>
      <c r="B76" s="135">
        <v>220</v>
      </c>
      <c r="C76" s="52" t="s">
        <v>36</v>
      </c>
      <c r="D76" s="52" t="s">
        <v>481</v>
      </c>
      <c r="E76" s="52" t="s">
        <v>206</v>
      </c>
      <c r="F76" s="95">
        <v>2000</v>
      </c>
      <c r="H76" s="101"/>
    </row>
    <row r="77" spans="1:6" ht="86.25" customHeight="1">
      <c r="A77" s="63" t="s">
        <v>272</v>
      </c>
      <c r="B77" s="135">
        <v>220</v>
      </c>
      <c r="C77" s="52" t="s">
        <v>61</v>
      </c>
      <c r="D77" s="52" t="s">
        <v>274</v>
      </c>
      <c r="E77" s="52" t="s">
        <v>206</v>
      </c>
      <c r="F77" s="93">
        <v>77200</v>
      </c>
    </row>
    <row r="78" spans="1:6" ht="88.5" customHeight="1">
      <c r="A78" s="53" t="s">
        <v>273</v>
      </c>
      <c r="B78" s="214">
        <v>220</v>
      </c>
      <c r="C78" s="52" t="s">
        <v>61</v>
      </c>
      <c r="D78" s="52" t="s">
        <v>274</v>
      </c>
      <c r="E78" s="52" t="s">
        <v>207</v>
      </c>
      <c r="F78" s="93">
        <v>72800</v>
      </c>
    </row>
    <row r="79" spans="1:6" ht="85.5" customHeight="1">
      <c r="A79" s="53" t="s">
        <v>277</v>
      </c>
      <c r="B79" s="214">
        <v>220</v>
      </c>
      <c r="C79" s="52" t="s">
        <v>49</v>
      </c>
      <c r="D79" s="52" t="s">
        <v>278</v>
      </c>
      <c r="E79" s="52" t="s">
        <v>211</v>
      </c>
      <c r="F79" s="109">
        <v>189000</v>
      </c>
    </row>
    <row r="80" spans="1:6" ht="109.5" customHeight="1" thickBot="1">
      <c r="A80" s="53" t="s">
        <v>275</v>
      </c>
      <c r="B80" s="214">
        <v>220</v>
      </c>
      <c r="C80" s="52" t="s">
        <v>168</v>
      </c>
      <c r="D80" s="52" t="s">
        <v>276</v>
      </c>
      <c r="E80" s="52" t="s">
        <v>210</v>
      </c>
      <c r="F80" s="93">
        <v>0</v>
      </c>
    </row>
    <row r="81" spans="1:8" ht="21.75" customHeight="1" thickBot="1">
      <c r="A81" s="64" t="s">
        <v>44</v>
      </c>
      <c r="B81" s="65"/>
      <c r="C81" s="66"/>
      <c r="D81" s="67"/>
      <c r="E81" s="67"/>
      <c r="F81" s="97">
        <f>F10+F15</f>
        <v>48144333.97</v>
      </c>
      <c r="H81" s="98"/>
    </row>
  </sheetData>
  <sheetProtection/>
  <mergeCells count="11">
    <mergeCell ref="A8:A9"/>
    <mergeCell ref="B8:B9"/>
    <mergeCell ref="C8:C9"/>
    <mergeCell ref="D8:D9"/>
    <mergeCell ref="E8:E9"/>
    <mergeCell ref="A1:F1"/>
    <mergeCell ref="A2:F2"/>
    <mergeCell ref="A3:F3"/>
    <mergeCell ref="A4:F4"/>
    <mergeCell ref="A5:F5"/>
    <mergeCell ref="A6:F6"/>
  </mergeCells>
  <printOptions/>
  <pageMargins left="0.9055118110236221" right="0" top="0.1968503937007874" bottom="0" header="0.31496062992125984" footer="0.31496062992125984"/>
  <pageSetup fitToHeight="6"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J14" sqref="J14"/>
    </sheetView>
  </sheetViews>
  <sheetFormatPr defaultColWidth="9.00390625" defaultRowHeight="12.75"/>
  <cols>
    <col min="1" max="1" width="22.75390625" style="0" customWidth="1"/>
    <col min="2" max="2" width="37.375" style="0" customWidth="1"/>
    <col min="3" max="3" width="13.875" style="0" customWidth="1"/>
    <col min="4" max="4" width="12.75390625" style="0" customWidth="1"/>
    <col min="5" max="5" width="14.25390625" style="0" customWidth="1"/>
    <col min="7" max="7" width="9.375" style="0" bestFit="1" customWidth="1"/>
  </cols>
  <sheetData>
    <row r="1" spans="1:9" ht="12.75">
      <c r="A1" s="233" t="s">
        <v>225</v>
      </c>
      <c r="B1" s="233"/>
      <c r="C1" s="233"/>
      <c r="D1" s="233"/>
      <c r="E1" s="233"/>
      <c r="F1" s="5"/>
      <c r="G1" s="5"/>
      <c r="H1" s="5"/>
      <c r="I1" s="5"/>
    </row>
    <row r="2" spans="1:9" ht="12.75">
      <c r="A2" s="233" t="s">
        <v>28</v>
      </c>
      <c r="B2" s="233"/>
      <c r="C2" s="233"/>
      <c r="D2" s="233"/>
      <c r="E2" s="233"/>
      <c r="F2" s="5"/>
      <c r="G2" s="5"/>
      <c r="H2" s="5"/>
      <c r="I2" s="5"/>
    </row>
    <row r="3" spans="1:9" ht="12.75">
      <c r="A3" s="233" t="s">
        <v>425</v>
      </c>
      <c r="B3" s="233"/>
      <c r="C3" s="233"/>
      <c r="D3" s="233"/>
      <c r="E3" s="233"/>
      <c r="F3" s="5"/>
      <c r="G3" s="5"/>
      <c r="H3" s="5"/>
      <c r="I3" s="5"/>
    </row>
    <row r="4" spans="1:9" ht="15.75">
      <c r="A4" s="235" t="s">
        <v>66</v>
      </c>
      <c r="B4" s="235"/>
      <c r="C4" s="235"/>
      <c r="D4" s="235"/>
      <c r="E4" s="235"/>
      <c r="F4" s="26"/>
      <c r="G4" s="24"/>
      <c r="H4" s="24"/>
      <c r="I4" s="24"/>
    </row>
    <row r="5" spans="1:9" ht="32.25" customHeight="1">
      <c r="A5" s="247" t="s">
        <v>426</v>
      </c>
      <c r="B5" s="247"/>
      <c r="C5" s="247"/>
      <c r="D5" s="247"/>
      <c r="E5" s="247"/>
      <c r="F5" s="5"/>
      <c r="G5" s="5"/>
      <c r="H5" s="5"/>
      <c r="I5" s="5"/>
    </row>
    <row r="6" spans="1:9" ht="12.75">
      <c r="A6" s="233"/>
      <c r="B6" s="233"/>
      <c r="C6" s="233"/>
      <c r="D6" s="233"/>
      <c r="E6" s="233"/>
      <c r="F6" s="5"/>
      <c r="G6" s="5"/>
      <c r="H6" s="5"/>
      <c r="I6" s="5"/>
    </row>
    <row r="7" ht="15.75">
      <c r="A7" s="6"/>
    </row>
    <row r="8" spans="1:6" ht="15.75">
      <c r="A8" s="237" t="s">
        <v>50</v>
      </c>
      <c r="B8" s="237"/>
      <c r="C8" s="237"/>
      <c r="D8" s="237"/>
      <c r="E8" s="237"/>
      <c r="F8" s="237"/>
    </row>
    <row r="9" spans="1:7" ht="51.75" customHeight="1">
      <c r="A9" s="246" t="s">
        <v>427</v>
      </c>
      <c r="B9" s="246"/>
      <c r="C9" s="246"/>
      <c r="D9" s="246"/>
      <c r="E9" s="246"/>
      <c r="F9" s="44"/>
      <c r="G9" s="25"/>
    </row>
    <row r="10" ht="16.5" thickBot="1">
      <c r="A10" s="6"/>
    </row>
    <row r="11" spans="1:5" ht="30.75" thickBot="1">
      <c r="A11" s="7" t="s">
        <v>51</v>
      </c>
      <c r="B11" s="8" t="s">
        <v>38</v>
      </c>
      <c r="C11" s="10" t="s">
        <v>428</v>
      </c>
      <c r="D11" s="12" t="s">
        <v>429</v>
      </c>
      <c r="E11" s="11" t="s">
        <v>430</v>
      </c>
    </row>
    <row r="12" spans="1:7" ht="33" customHeight="1" thickBot="1">
      <c r="A12" s="38" t="s">
        <v>195</v>
      </c>
      <c r="B12" s="9" t="s">
        <v>52</v>
      </c>
      <c r="C12" s="139">
        <f>C15-C13</f>
        <v>358875</v>
      </c>
      <c r="D12" s="140">
        <f>D15-D13</f>
        <v>0</v>
      </c>
      <c r="E12" s="140">
        <f>E15-E13</f>
        <v>0</v>
      </c>
      <c r="G12" s="27"/>
    </row>
    <row r="13" spans="1:7" ht="39.75" customHeight="1" thickBot="1">
      <c r="A13" s="38" t="s">
        <v>196</v>
      </c>
      <c r="B13" s="9" t="s">
        <v>53</v>
      </c>
      <c r="C13" s="139">
        <v>47785458.97</v>
      </c>
      <c r="D13" s="141">
        <v>51800139.06</v>
      </c>
      <c r="E13" s="142">
        <v>37744761.08</v>
      </c>
      <c r="G13" s="28"/>
    </row>
    <row r="14" spans="1:7" ht="40.5" customHeight="1" thickBot="1">
      <c r="A14" s="38" t="s">
        <v>197</v>
      </c>
      <c r="B14" s="9" t="s">
        <v>54</v>
      </c>
      <c r="C14" s="139">
        <v>47785458.97</v>
      </c>
      <c r="D14" s="141">
        <v>51800139.06</v>
      </c>
      <c r="E14" s="142">
        <v>37744761.08</v>
      </c>
      <c r="G14" s="28"/>
    </row>
    <row r="15" spans="1:7" ht="31.5" customHeight="1" thickBot="1">
      <c r="A15" s="38" t="s">
        <v>198</v>
      </c>
      <c r="B15" s="9" t="s">
        <v>55</v>
      </c>
      <c r="C15" s="139">
        <v>48144333.97</v>
      </c>
      <c r="D15" s="141">
        <v>51800139.06</v>
      </c>
      <c r="E15" s="142">
        <v>37744761.08</v>
      </c>
      <c r="G15" s="28"/>
    </row>
    <row r="16" spans="1:7" ht="42" customHeight="1" thickBot="1">
      <c r="A16" s="38" t="s">
        <v>199</v>
      </c>
      <c r="B16" s="9" t="s">
        <v>56</v>
      </c>
      <c r="C16" s="139">
        <v>48144333.97</v>
      </c>
      <c r="D16" s="141">
        <v>51800139.06</v>
      </c>
      <c r="E16" s="142">
        <v>37744761.08</v>
      </c>
      <c r="G16" s="28"/>
    </row>
  </sheetData>
  <sheetProtection/>
  <mergeCells count="8">
    <mergeCell ref="A8:F8"/>
    <mergeCell ref="A9:E9"/>
    <mergeCell ref="A4:E4"/>
    <mergeCell ref="A1:E1"/>
    <mergeCell ref="A2:E2"/>
    <mergeCell ref="A3:E3"/>
    <mergeCell ref="A5:E5"/>
    <mergeCell ref="A6:E6"/>
  </mergeCells>
  <printOptions/>
  <pageMargins left="0.31496062992125984" right="0"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57"/>
  <sheetViews>
    <sheetView zoomScalePageLayoutView="0" workbookViewId="0" topLeftCell="A1">
      <selection activeCell="F15" sqref="F15"/>
    </sheetView>
  </sheetViews>
  <sheetFormatPr defaultColWidth="9.00390625" defaultRowHeight="12.75"/>
  <cols>
    <col min="1" max="1" width="9.625" style="0" customWidth="1"/>
    <col min="2" max="2" width="21.125" style="0" customWidth="1"/>
    <col min="3" max="3" width="55.625" style="0" customWidth="1"/>
  </cols>
  <sheetData>
    <row r="1" spans="1:3" ht="12.75">
      <c r="A1" s="233" t="s">
        <v>224</v>
      </c>
      <c r="B1" s="233"/>
      <c r="C1" s="233"/>
    </row>
    <row r="2" spans="1:3" ht="12.75">
      <c r="A2" s="233" t="s">
        <v>28</v>
      </c>
      <c r="B2" s="233"/>
      <c r="C2" s="233"/>
    </row>
    <row r="3" spans="1:3" ht="12.75">
      <c r="A3" s="233" t="s">
        <v>431</v>
      </c>
      <c r="B3" s="233"/>
      <c r="C3" s="233"/>
    </row>
    <row r="4" spans="1:3" ht="12.75">
      <c r="A4" s="233" t="s">
        <v>217</v>
      </c>
      <c r="B4" s="233"/>
      <c r="C4" s="233"/>
    </row>
    <row r="5" spans="1:3" ht="12.75">
      <c r="A5" s="233" t="s">
        <v>432</v>
      </c>
      <c r="B5" s="233"/>
      <c r="C5" s="233"/>
    </row>
    <row r="6" ht="12.75">
      <c r="A6" s="4" t="s">
        <v>68</v>
      </c>
    </row>
    <row r="7" spans="1:3" ht="12.75">
      <c r="A7" s="4"/>
      <c r="B7" s="16"/>
      <c r="C7" s="16"/>
    </row>
    <row r="8" spans="1:3" ht="33" customHeight="1" thickBot="1">
      <c r="A8" s="258" t="s">
        <v>433</v>
      </c>
      <c r="B8" s="258"/>
      <c r="C8" s="258"/>
    </row>
    <row r="9" spans="1:3" ht="16.5" customHeight="1">
      <c r="A9" s="252" t="s">
        <v>178</v>
      </c>
      <c r="B9" s="253"/>
      <c r="C9" s="250" t="s">
        <v>177</v>
      </c>
    </row>
    <row r="10" spans="1:3" ht="12.75" customHeight="1">
      <c r="A10" s="254"/>
      <c r="B10" s="255"/>
      <c r="C10" s="251"/>
    </row>
    <row r="11" spans="1:3" ht="13.5" thickBot="1">
      <c r="A11" s="256"/>
      <c r="B11" s="257"/>
      <c r="C11" s="251"/>
    </row>
    <row r="12" spans="1:3" ht="13.5" thickBot="1">
      <c r="A12" s="260">
        <v>1</v>
      </c>
      <c r="B12" s="261"/>
      <c r="C12" s="21">
        <v>2</v>
      </c>
    </row>
    <row r="13" spans="1:3" ht="32.25" thickBot="1">
      <c r="A13" s="248">
        <v>182</v>
      </c>
      <c r="B13" s="259"/>
      <c r="C13" s="43" t="s">
        <v>235</v>
      </c>
    </row>
    <row r="14" spans="1:3" ht="64.5" thickBot="1">
      <c r="A14" s="85">
        <v>182</v>
      </c>
      <c r="B14" s="3" t="s">
        <v>227</v>
      </c>
      <c r="C14" s="23" t="s">
        <v>107</v>
      </c>
    </row>
    <row r="15" spans="1:3" ht="90" thickBot="1">
      <c r="A15" s="85">
        <v>182</v>
      </c>
      <c r="B15" s="84" t="s">
        <v>228</v>
      </c>
      <c r="C15" s="2" t="s">
        <v>108</v>
      </c>
    </row>
    <row r="16" spans="1:3" ht="39" thickBot="1">
      <c r="A16" s="85">
        <v>182</v>
      </c>
      <c r="B16" s="86" t="s">
        <v>229</v>
      </c>
      <c r="C16" s="23" t="s">
        <v>109</v>
      </c>
    </row>
    <row r="17" spans="1:3" ht="13.5" thickBot="1">
      <c r="A17" s="85">
        <v>182</v>
      </c>
      <c r="B17" s="3" t="s">
        <v>230</v>
      </c>
      <c r="C17" s="3" t="s">
        <v>219</v>
      </c>
    </row>
    <row r="18" spans="1:3" ht="39" thickBot="1">
      <c r="A18" s="85">
        <v>182</v>
      </c>
      <c r="B18" s="3" t="s">
        <v>231</v>
      </c>
      <c r="C18" s="23" t="s">
        <v>9</v>
      </c>
    </row>
    <row r="19" spans="1:3" ht="51.75" thickBot="1">
      <c r="A19" s="85">
        <v>182</v>
      </c>
      <c r="B19" s="3" t="s">
        <v>232</v>
      </c>
      <c r="C19" s="23" t="s">
        <v>11</v>
      </c>
    </row>
    <row r="20" spans="1:3" ht="51.75" thickBot="1">
      <c r="A20" s="85">
        <v>182</v>
      </c>
      <c r="B20" s="3" t="s">
        <v>233</v>
      </c>
      <c r="C20" s="23" t="s">
        <v>13</v>
      </c>
    </row>
    <row r="21" spans="1:3" ht="32.25" thickBot="1">
      <c r="A21" s="248">
        <v>100</v>
      </c>
      <c r="B21" s="249"/>
      <c r="C21" s="29" t="s">
        <v>234</v>
      </c>
    </row>
    <row r="22" spans="1:3" ht="48" thickBot="1">
      <c r="A22" s="85">
        <v>100</v>
      </c>
      <c r="B22" s="143" t="s">
        <v>434</v>
      </c>
      <c r="C22" s="41" t="s">
        <v>306</v>
      </c>
    </row>
    <row r="23" spans="1:3" ht="63.75" thickBot="1">
      <c r="A23" s="85">
        <v>100</v>
      </c>
      <c r="B23" s="144" t="s">
        <v>435</v>
      </c>
      <c r="C23" s="40" t="s">
        <v>308</v>
      </c>
    </row>
    <row r="24" spans="1:3" ht="63.75" thickBot="1">
      <c r="A24" s="85">
        <v>100</v>
      </c>
      <c r="B24" s="143" t="s">
        <v>436</v>
      </c>
      <c r="C24" s="41" t="s">
        <v>310</v>
      </c>
    </row>
    <row r="25" spans="1:3" ht="63.75" thickBot="1">
      <c r="A25" s="85">
        <v>100</v>
      </c>
      <c r="B25" s="144" t="s">
        <v>437</v>
      </c>
      <c r="C25" s="40" t="s">
        <v>312</v>
      </c>
    </row>
    <row r="26" spans="1:3" ht="32.25" thickBot="1">
      <c r="A26" s="248">
        <v>303</v>
      </c>
      <c r="B26" s="249"/>
      <c r="C26" s="29" t="s">
        <v>69</v>
      </c>
    </row>
    <row r="27" spans="1:3" ht="66.75" customHeight="1" thickBot="1">
      <c r="A27" s="14">
        <v>303</v>
      </c>
      <c r="B27" s="2" t="s">
        <v>184</v>
      </c>
      <c r="C27" s="2" t="s">
        <v>70</v>
      </c>
    </row>
    <row r="28" spans="1:3" ht="45.75" customHeight="1" thickBot="1">
      <c r="A28" s="14">
        <v>303</v>
      </c>
      <c r="B28" s="2" t="s">
        <v>185</v>
      </c>
      <c r="C28" s="2" t="s">
        <v>71</v>
      </c>
    </row>
    <row r="29" spans="1:3" ht="34.5" customHeight="1" thickBot="1">
      <c r="A29" s="248">
        <v>220</v>
      </c>
      <c r="B29" s="249"/>
      <c r="C29" s="29" t="s">
        <v>93</v>
      </c>
    </row>
    <row r="30" spans="1:3" ht="59.25" customHeight="1" thickBot="1">
      <c r="A30" s="14">
        <v>220</v>
      </c>
      <c r="B30" s="2" t="s">
        <v>186</v>
      </c>
      <c r="C30" s="2" t="s">
        <v>63</v>
      </c>
    </row>
    <row r="31" spans="1:3" ht="60" customHeight="1" thickBot="1">
      <c r="A31" s="14">
        <v>220</v>
      </c>
      <c r="B31" s="2" t="s">
        <v>187</v>
      </c>
      <c r="C31" s="2" t="s">
        <v>16</v>
      </c>
    </row>
    <row r="32" spans="1:3" ht="62.25" customHeight="1" thickBot="1">
      <c r="A32" s="14">
        <v>220</v>
      </c>
      <c r="B32" s="2" t="s">
        <v>188</v>
      </c>
      <c r="C32" s="2" t="s">
        <v>17</v>
      </c>
    </row>
    <row r="33" spans="1:3" ht="29.25" customHeight="1" thickBot="1">
      <c r="A33" s="14">
        <v>220</v>
      </c>
      <c r="B33" s="2" t="s">
        <v>189</v>
      </c>
      <c r="C33" s="2" t="s">
        <v>104</v>
      </c>
    </row>
    <row r="34" spans="1:3" ht="26.25" customHeight="1" thickBot="1">
      <c r="A34" s="14">
        <v>220</v>
      </c>
      <c r="B34" s="2" t="s">
        <v>190</v>
      </c>
      <c r="C34" s="2" t="s">
        <v>105</v>
      </c>
    </row>
    <row r="35" spans="1:3" ht="85.5" customHeight="1" thickBot="1">
      <c r="A35" s="14">
        <v>220</v>
      </c>
      <c r="B35" s="2" t="s">
        <v>100</v>
      </c>
      <c r="C35" s="2" t="s">
        <v>179</v>
      </c>
    </row>
    <row r="36" spans="1:3" ht="33" customHeight="1" thickBot="1">
      <c r="A36" s="21">
        <v>220</v>
      </c>
      <c r="B36" s="3" t="s">
        <v>191</v>
      </c>
      <c r="C36" s="23" t="s">
        <v>182</v>
      </c>
    </row>
    <row r="37" spans="1:3" ht="69" customHeight="1" thickBot="1">
      <c r="A37" s="21">
        <v>220</v>
      </c>
      <c r="B37" s="23" t="s">
        <v>99</v>
      </c>
      <c r="C37" s="39" t="s">
        <v>102</v>
      </c>
    </row>
    <row r="38" spans="1:3" ht="51" customHeight="1" thickBot="1">
      <c r="A38" s="21">
        <v>220</v>
      </c>
      <c r="B38" s="23" t="s">
        <v>101</v>
      </c>
      <c r="C38" s="39" t="s">
        <v>180</v>
      </c>
    </row>
    <row r="39" spans="1:3" ht="19.5" customHeight="1" thickBot="1">
      <c r="A39" s="14">
        <v>220</v>
      </c>
      <c r="B39" s="2" t="s">
        <v>72</v>
      </c>
      <c r="C39" s="2" t="s">
        <v>73</v>
      </c>
    </row>
    <row r="40" spans="1:3" ht="22.5" customHeight="1" thickBot="1">
      <c r="A40" s="14">
        <v>220</v>
      </c>
      <c r="B40" s="2" t="s">
        <v>2</v>
      </c>
      <c r="C40" s="2" t="s">
        <v>74</v>
      </c>
    </row>
    <row r="41" spans="1:3" ht="23.25" customHeight="1" thickBot="1">
      <c r="A41" s="14">
        <v>220</v>
      </c>
      <c r="B41" s="2" t="s">
        <v>75</v>
      </c>
      <c r="C41" s="2" t="s">
        <v>76</v>
      </c>
    </row>
    <row r="42" spans="1:3" ht="63" customHeight="1" thickBot="1">
      <c r="A42" s="21">
        <v>220</v>
      </c>
      <c r="B42" s="3" t="s">
        <v>192</v>
      </c>
      <c r="C42" s="3" t="s">
        <v>112</v>
      </c>
    </row>
    <row r="43" spans="1:3" ht="29.25" customHeight="1" thickBot="1">
      <c r="A43" s="14">
        <v>220</v>
      </c>
      <c r="B43" s="2" t="s">
        <v>193</v>
      </c>
      <c r="C43" s="2" t="s">
        <v>113</v>
      </c>
    </row>
    <row r="44" spans="1:3" ht="48" customHeight="1" thickBot="1">
      <c r="A44" s="14">
        <v>220</v>
      </c>
      <c r="B44" s="2" t="s">
        <v>86</v>
      </c>
      <c r="C44" s="2" t="s">
        <v>181</v>
      </c>
    </row>
    <row r="45" spans="1:3" ht="99.75" customHeight="1" thickBot="1">
      <c r="A45" s="14">
        <v>220</v>
      </c>
      <c r="B45" s="2" t="s">
        <v>194</v>
      </c>
      <c r="C45" s="2" t="s">
        <v>77</v>
      </c>
    </row>
    <row r="46" spans="1:3" ht="32.25" customHeight="1" thickBot="1">
      <c r="A46" s="14">
        <v>220</v>
      </c>
      <c r="B46" s="2" t="s">
        <v>1</v>
      </c>
      <c r="C46" s="2" t="s">
        <v>78</v>
      </c>
    </row>
    <row r="47" spans="1:3" ht="32.25" customHeight="1" thickBot="1">
      <c r="A47" s="21">
        <v>220</v>
      </c>
      <c r="B47" s="22" t="s">
        <v>65</v>
      </c>
      <c r="C47" s="22" t="s">
        <v>64</v>
      </c>
    </row>
    <row r="48" spans="1:3" ht="32.25" customHeight="1" thickBot="1">
      <c r="A48" s="14">
        <v>220</v>
      </c>
      <c r="B48" s="20" t="s">
        <v>3</v>
      </c>
      <c r="C48" s="20" t="s">
        <v>26</v>
      </c>
    </row>
    <row r="49" spans="1:3" ht="78.75" customHeight="1" thickBot="1">
      <c r="A49" s="14">
        <v>220</v>
      </c>
      <c r="B49" s="20" t="s">
        <v>183</v>
      </c>
      <c r="C49" s="20" t="s">
        <v>167</v>
      </c>
    </row>
    <row r="50" spans="1:3" ht="44.25" customHeight="1" thickBot="1">
      <c r="A50" s="14">
        <v>220</v>
      </c>
      <c r="B50" s="20" t="s">
        <v>47</v>
      </c>
      <c r="C50" s="2" t="s">
        <v>79</v>
      </c>
    </row>
    <row r="51" spans="1:3" ht="38.25" customHeight="1" thickBot="1">
      <c r="A51" s="14">
        <v>220</v>
      </c>
      <c r="B51" s="20" t="s">
        <v>114</v>
      </c>
      <c r="C51" s="2" t="s">
        <v>237</v>
      </c>
    </row>
    <row r="52" spans="1:3" ht="58.5" customHeight="1" thickBot="1">
      <c r="A52" s="14">
        <v>220</v>
      </c>
      <c r="B52" s="2" t="s">
        <v>80</v>
      </c>
      <c r="C52" s="2" t="s">
        <v>81</v>
      </c>
    </row>
    <row r="53" spans="1:3" ht="42" customHeight="1" thickBot="1">
      <c r="A53" s="14">
        <v>220</v>
      </c>
      <c r="B53" s="2" t="s">
        <v>82</v>
      </c>
      <c r="C53" s="2" t="s">
        <v>83</v>
      </c>
    </row>
    <row r="54" spans="1:3" ht="20.25" customHeight="1" thickBot="1">
      <c r="A54" s="14">
        <v>220</v>
      </c>
      <c r="B54" s="2" t="s">
        <v>45</v>
      </c>
      <c r="C54" s="2" t="s">
        <v>84</v>
      </c>
    </row>
    <row r="55" ht="15.75">
      <c r="A55" s="15"/>
    </row>
    <row r="56" ht="12.75">
      <c r="A56" s="4" t="s">
        <v>85</v>
      </c>
    </row>
    <row r="57" ht="12.75">
      <c r="A57" s="4"/>
    </row>
  </sheetData>
  <sheetProtection/>
  <mergeCells count="13">
    <mergeCell ref="A13:B13"/>
    <mergeCell ref="A21:B21"/>
    <mergeCell ref="A12:B12"/>
    <mergeCell ref="A26:B26"/>
    <mergeCell ref="C9:C11"/>
    <mergeCell ref="A9:B11"/>
    <mergeCell ref="A29:B29"/>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1">
      <selection activeCell="H8" sqref="H8"/>
    </sheetView>
  </sheetViews>
  <sheetFormatPr defaultColWidth="9.00390625" defaultRowHeight="12.75"/>
  <cols>
    <col min="1" max="1" width="12.25390625" style="0" customWidth="1"/>
    <col min="2" max="2" width="19.875" style="0" customWidth="1"/>
    <col min="3" max="3" width="57.625" style="0" customWidth="1"/>
  </cols>
  <sheetData>
    <row r="1" spans="1:3" ht="12.75">
      <c r="A1" s="233" t="s">
        <v>226</v>
      </c>
      <c r="B1" s="233"/>
      <c r="C1" s="233"/>
    </row>
    <row r="2" spans="1:3" ht="12.75">
      <c r="A2" s="233" t="s">
        <v>28</v>
      </c>
      <c r="B2" s="233"/>
      <c r="C2" s="233"/>
    </row>
    <row r="3" spans="1:3" ht="12.75">
      <c r="A3" s="233" t="s">
        <v>438</v>
      </c>
      <c r="B3" s="233"/>
      <c r="C3" s="233"/>
    </row>
    <row r="4" spans="1:3" ht="12.75">
      <c r="A4" s="233" t="s">
        <v>217</v>
      </c>
      <c r="B4" s="233"/>
      <c r="C4" s="233"/>
    </row>
    <row r="5" spans="1:3" ht="12.75">
      <c r="A5" s="233" t="s">
        <v>439</v>
      </c>
      <c r="B5" s="233"/>
      <c r="C5" s="233"/>
    </row>
    <row r="6" ht="32.25" customHeight="1">
      <c r="A6" s="4" t="s">
        <v>68</v>
      </c>
    </row>
    <row r="7" spans="1:3" ht="52.5" customHeight="1">
      <c r="A7" s="262" t="s">
        <v>440</v>
      </c>
      <c r="B7" s="262"/>
      <c r="C7" s="262"/>
    </row>
    <row r="8" spans="1:3" ht="21" customHeight="1" thickBot="1">
      <c r="A8" s="258"/>
      <c r="B8" s="258"/>
      <c r="C8" s="258"/>
    </row>
    <row r="9" spans="1:3" ht="21.75" customHeight="1">
      <c r="A9" s="263" t="s">
        <v>89</v>
      </c>
      <c r="B9" s="264"/>
      <c r="C9" s="269" t="s">
        <v>92</v>
      </c>
    </row>
    <row r="10" spans="1:3" ht="12.75" customHeight="1">
      <c r="A10" s="265"/>
      <c r="B10" s="266"/>
      <c r="C10" s="270"/>
    </row>
    <row r="11" spans="1:3" ht="13.5" customHeight="1" thickBot="1">
      <c r="A11" s="267"/>
      <c r="B11" s="268"/>
      <c r="C11" s="270"/>
    </row>
    <row r="12" spans="1:3" ht="112.5" customHeight="1" thickBot="1">
      <c r="A12" s="36" t="s">
        <v>90</v>
      </c>
      <c r="B12" s="35" t="s">
        <v>91</v>
      </c>
      <c r="C12" s="270"/>
    </row>
    <row r="13" spans="1:3" ht="13.5" thickBot="1">
      <c r="A13" s="21">
        <v>1</v>
      </c>
      <c r="B13" s="37">
        <v>2</v>
      </c>
      <c r="C13" s="37">
        <v>3</v>
      </c>
    </row>
    <row r="14" spans="1:3" ht="35.25" customHeight="1" thickBot="1">
      <c r="A14" s="17">
        <v>220</v>
      </c>
      <c r="B14" s="18"/>
      <c r="C14" s="19" t="s">
        <v>93</v>
      </c>
    </row>
    <row r="15" spans="1:3" ht="27.75" customHeight="1" thickBot="1">
      <c r="A15" s="21">
        <v>220</v>
      </c>
      <c r="B15" s="3" t="s">
        <v>87</v>
      </c>
      <c r="C15" s="3" t="s">
        <v>88</v>
      </c>
    </row>
    <row r="16" spans="1:3" ht="26.25" thickBot="1">
      <c r="A16" s="14">
        <v>220</v>
      </c>
      <c r="B16" s="1" t="s">
        <v>94</v>
      </c>
      <c r="C16" s="2" t="s">
        <v>95</v>
      </c>
    </row>
  </sheetData>
  <sheetProtection/>
  <mergeCells count="9">
    <mergeCell ref="A8:C8"/>
    <mergeCell ref="A7:C7"/>
    <mergeCell ref="A9:B11"/>
    <mergeCell ref="C9:C12"/>
    <mergeCell ref="A1:C1"/>
    <mergeCell ref="A2:C2"/>
    <mergeCell ref="A3:C3"/>
    <mergeCell ref="A4:C4"/>
    <mergeCell ref="A5:C5"/>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2"/>
  <sheetViews>
    <sheetView zoomScalePageLayoutView="0" workbookViewId="0" topLeftCell="A2">
      <selection activeCell="G9" sqref="G9"/>
    </sheetView>
  </sheetViews>
  <sheetFormatPr defaultColWidth="9.00390625" defaultRowHeight="12.75"/>
  <cols>
    <col min="1" max="1" width="35.125" style="0" customWidth="1"/>
    <col min="2" max="2" width="16.625" style="0" customWidth="1"/>
    <col min="3" max="3" width="14.375" style="0" customWidth="1"/>
    <col min="4" max="4" width="15.125" style="0" customWidth="1"/>
  </cols>
  <sheetData>
    <row r="1" spans="1:4" ht="15">
      <c r="A1" s="271" t="s">
        <v>494</v>
      </c>
      <c r="B1" s="271"/>
      <c r="C1" s="271"/>
      <c r="D1" s="271"/>
    </row>
    <row r="2" spans="1:4" ht="15">
      <c r="A2" s="271" t="s">
        <v>151</v>
      </c>
      <c r="B2" s="271"/>
      <c r="C2" s="271"/>
      <c r="D2" s="271"/>
    </row>
    <row r="3" spans="1:4" ht="15">
      <c r="A3" s="271" t="s">
        <v>441</v>
      </c>
      <c r="B3" s="271"/>
      <c r="C3" s="271"/>
      <c r="D3" s="271"/>
    </row>
    <row r="4" spans="1:4" ht="15">
      <c r="A4" s="271" t="s">
        <v>442</v>
      </c>
      <c r="B4" s="271"/>
      <c r="C4" s="271"/>
      <c r="D4" s="271"/>
    </row>
    <row r="5" spans="1:4" ht="15">
      <c r="A5" s="30"/>
      <c r="B5" s="30"/>
      <c r="C5" s="30"/>
      <c r="D5" s="30"/>
    </row>
    <row r="6" spans="1:4" ht="15">
      <c r="A6" s="30"/>
      <c r="B6" s="30"/>
      <c r="C6" s="30"/>
      <c r="D6" s="30"/>
    </row>
    <row r="7" spans="1:4" ht="15">
      <c r="A7" s="30"/>
      <c r="B7" s="30"/>
      <c r="C7" s="30"/>
      <c r="D7" s="30"/>
    </row>
    <row r="8" spans="1:4" ht="64.5" customHeight="1">
      <c r="A8" s="272" t="s">
        <v>443</v>
      </c>
      <c r="B8" s="272"/>
      <c r="C8" s="272"/>
      <c r="D8" s="272"/>
    </row>
    <row r="9" spans="1:4" ht="42.75" customHeight="1" thickBot="1">
      <c r="A9" s="31"/>
      <c r="B9" s="31"/>
      <c r="C9" s="31"/>
      <c r="D9" s="31"/>
    </row>
    <row r="10" spans="1:4" ht="16.5" thickBot="1">
      <c r="A10" s="273" t="s">
        <v>97</v>
      </c>
      <c r="B10" s="275" t="s">
        <v>146</v>
      </c>
      <c r="C10" s="276"/>
      <c r="D10" s="277"/>
    </row>
    <row r="11" spans="1:4" ht="16.5" thickBot="1">
      <c r="A11" s="274"/>
      <c r="B11" s="73" t="s">
        <v>111</v>
      </c>
      <c r="C11" s="73" t="s">
        <v>165</v>
      </c>
      <c r="D11" s="73" t="s">
        <v>294</v>
      </c>
    </row>
    <row r="12" spans="1:4" ht="16.5" thickBot="1">
      <c r="A12" s="74">
        <v>1</v>
      </c>
      <c r="B12" s="73">
        <v>2</v>
      </c>
      <c r="C12" s="73">
        <v>3</v>
      </c>
      <c r="D12" s="73">
        <v>4</v>
      </c>
    </row>
    <row r="13" spans="1:4" ht="48" thickBot="1">
      <c r="A13" s="75" t="s">
        <v>147</v>
      </c>
      <c r="B13" s="76">
        <v>0</v>
      </c>
      <c r="C13" s="76">
        <v>0</v>
      </c>
      <c r="D13" s="76">
        <v>0</v>
      </c>
    </row>
    <row r="14" spans="1:4" ht="16.5" thickBot="1">
      <c r="A14" s="77" t="s">
        <v>98</v>
      </c>
      <c r="B14" s="73">
        <v>0</v>
      </c>
      <c r="C14" s="73">
        <v>0</v>
      </c>
      <c r="D14" s="73">
        <v>0</v>
      </c>
    </row>
    <row r="15" spans="1:4" ht="16.5" thickBot="1">
      <c r="A15" s="77" t="s">
        <v>148</v>
      </c>
      <c r="B15" s="73">
        <v>0</v>
      </c>
      <c r="C15" s="73">
        <v>0</v>
      </c>
      <c r="D15" s="73">
        <v>0</v>
      </c>
    </row>
    <row r="16" spans="1:4" ht="32.25" thickBot="1">
      <c r="A16" s="75" t="s">
        <v>149</v>
      </c>
      <c r="B16" s="76">
        <v>0</v>
      </c>
      <c r="C16" s="76">
        <v>0</v>
      </c>
      <c r="D16" s="76">
        <v>0</v>
      </c>
    </row>
    <row r="17" spans="1:4" ht="16.5" thickBot="1">
      <c r="A17" s="77" t="s">
        <v>98</v>
      </c>
      <c r="B17" s="73">
        <v>0</v>
      </c>
      <c r="C17" s="73">
        <v>0</v>
      </c>
      <c r="D17" s="73">
        <v>0</v>
      </c>
    </row>
    <row r="18" spans="1:4" ht="16.5" thickBot="1">
      <c r="A18" s="77" t="s">
        <v>148</v>
      </c>
      <c r="B18" s="73">
        <v>0</v>
      </c>
      <c r="C18" s="73">
        <v>0</v>
      </c>
      <c r="D18" s="73">
        <v>0</v>
      </c>
    </row>
    <row r="19" spans="1:4" ht="48" thickBot="1">
      <c r="A19" s="75" t="s">
        <v>236</v>
      </c>
      <c r="B19" s="76">
        <v>0</v>
      </c>
      <c r="C19" s="76">
        <v>0</v>
      </c>
      <c r="D19" s="76">
        <v>0</v>
      </c>
    </row>
    <row r="20" spans="1:4" ht="16.5" thickBot="1">
      <c r="A20" s="77" t="s">
        <v>150</v>
      </c>
      <c r="B20" s="73">
        <v>0</v>
      </c>
      <c r="C20" s="73">
        <v>0</v>
      </c>
      <c r="D20" s="73">
        <v>0</v>
      </c>
    </row>
    <row r="21" spans="1:4" ht="16.5" thickBot="1">
      <c r="A21" s="77" t="s">
        <v>148</v>
      </c>
      <c r="B21" s="73">
        <v>0</v>
      </c>
      <c r="C21" s="73">
        <v>0</v>
      </c>
      <c r="D21" s="73">
        <v>0</v>
      </c>
    </row>
    <row r="22" spans="1:4" ht="12.75">
      <c r="A22" s="4"/>
      <c r="B22" s="4"/>
      <c r="C22" s="4"/>
      <c r="D22" s="4"/>
    </row>
  </sheetData>
  <sheetProtection/>
  <mergeCells count="7">
    <mergeCell ref="A1:D1"/>
    <mergeCell ref="A2:D2"/>
    <mergeCell ref="A3:D3"/>
    <mergeCell ref="A4:D4"/>
    <mergeCell ref="A8:D8"/>
    <mergeCell ref="A10:A11"/>
    <mergeCell ref="B10:D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3">
      <selection activeCell="A10" sqref="A10:J10"/>
    </sheetView>
  </sheetViews>
  <sheetFormatPr defaultColWidth="9.00390625" defaultRowHeight="12.75"/>
  <cols>
    <col min="2" max="2" width="12.25390625" style="0" customWidth="1"/>
    <col min="4" max="4" width="13.375" style="0" customWidth="1"/>
    <col min="8" max="8" width="7.875" style="0" customWidth="1"/>
    <col min="9" max="9" width="8.00390625" style="0" customWidth="1"/>
    <col min="10" max="10" width="11.875" style="0" customWidth="1"/>
  </cols>
  <sheetData>
    <row r="1" spans="1:11" ht="15">
      <c r="A1" s="34" t="s">
        <v>493</v>
      </c>
      <c r="B1" s="34"/>
      <c r="C1" s="34"/>
      <c r="D1" s="30"/>
      <c r="E1" s="13"/>
      <c r="F1" s="13"/>
      <c r="G1" s="13"/>
      <c r="H1" s="30"/>
      <c r="I1" s="30"/>
      <c r="J1" s="30"/>
      <c r="K1" s="34"/>
    </row>
    <row r="2" spans="1:11" ht="15">
      <c r="A2" s="34" t="s">
        <v>151</v>
      </c>
      <c r="B2" s="34"/>
      <c r="C2" s="34"/>
      <c r="D2" s="30"/>
      <c r="E2" s="13"/>
      <c r="F2" s="13"/>
      <c r="G2" s="13"/>
      <c r="H2" s="30"/>
      <c r="I2" s="30"/>
      <c r="J2" s="30"/>
      <c r="K2" s="34"/>
    </row>
    <row r="3" spans="1:11" ht="15">
      <c r="A3" s="34" t="s">
        <v>498</v>
      </c>
      <c r="B3" s="34"/>
      <c r="C3" s="34"/>
      <c r="D3" s="30"/>
      <c r="E3" s="13"/>
      <c r="F3" s="13"/>
      <c r="G3" s="13"/>
      <c r="H3" s="30"/>
      <c r="I3" s="30"/>
      <c r="J3" s="30"/>
      <c r="K3" s="34"/>
    </row>
    <row r="4" spans="1:11" ht="15">
      <c r="A4" s="34" t="s">
        <v>442</v>
      </c>
      <c r="B4" s="34"/>
      <c r="C4" s="34"/>
      <c r="D4" s="30"/>
      <c r="E4" s="13"/>
      <c r="F4" s="13"/>
      <c r="G4" s="13"/>
      <c r="H4" s="30"/>
      <c r="I4" s="30"/>
      <c r="J4" s="30"/>
      <c r="K4" s="34"/>
    </row>
    <row r="5" spans="1:10" ht="18.75">
      <c r="A5" s="32"/>
      <c r="D5" s="13"/>
      <c r="E5" s="13"/>
      <c r="F5" s="13"/>
      <c r="G5" s="13"/>
      <c r="H5" s="13"/>
      <c r="I5" s="13"/>
      <c r="J5" s="13"/>
    </row>
    <row r="6" spans="1:10" ht="18.75">
      <c r="A6" s="278" t="s">
        <v>96</v>
      </c>
      <c r="B6" s="278"/>
      <c r="C6" s="278"/>
      <c r="D6" s="278"/>
      <c r="E6" s="278"/>
      <c r="F6" s="278"/>
      <c r="G6" s="278"/>
      <c r="H6" s="278"/>
      <c r="I6" s="278"/>
      <c r="J6" s="278"/>
    </row>
    <row r="7" spans="1:10" ht="27.75" customHeight="1">
      <c r="A7" s="234" t="s">
        <v>164</v>
      </c>
      <c r="B7" s="234"/>
      <c r="C7" s="234"/>
      <c r="D7" s="234"/>
      <c r="E7" s="234"/>
      <c r="F7" s="234"/>
      <c r="G7" s="234"/>
      <c r="H7" s="234"/>
      <c r="I7" s="234"/>
      <c r="J7" s="234"/>
    </row>
    <row r="8" spans="1:10" ht="18.75">
      <c r="A8" s="278" t="s">
        <v>444</v>
      </c>
      <c r="B8" s="278"/>
      <c r="C8" s="278"/>
      <c r="D8" s="278"/>
      <c r="E8" s="278"/>
      <c r="F8" s="278"/>
      <c r="G8" s="278"/>
      <c r="H8" s="278"/>
      <c r="I8" s="278"/>
      <c r="J8" s="278"/>
    </row>
    <row r="9" ht="18.75">
      <c r="A9" s="33"/>
    </row>
    <row r="10" spans="1:10" ht="37.5" customHeight="1">
      <c r="A10" s="297" t="s">
        <v>445</v>
      </c>
      <c r="B10" s="297"/>
      <c r="C10" s="297"/>
      <c r="D10" s="297"/>
      <c r="E10" s="297"/>
      <c r="F10" s="297"/>
      <c r="G10" s="297"/>
      <c r="H10" s="297"/>
      <c r="I10" s="297"/>
      <c r="J10" s="297"/>
    </row>
    <row r="11" spans="1:10" ht="16.5" thickBot="1">
      <c r="A11" s="78"/>
      <c r="B11" s="45"/>
      <c r="C11" s="45"/>
      <c r="D11" s="45"/>
      <c r="E11" s="45"/>
      <c r="F11" s="45"/>
      <c r="G11" s="45"/>
      <c r="H11" s="45"/>
      <c r="I11" s="45"/>
      <c r="J11" s="45"/>
    </row>
    <row r="12" spans="1:10" ht="109.5" customHeight="1" thickBot="1">
      <c r="A12" s="279" t="s">
        <v>152</v>
      </c>
      <c r="B12" s="279" t="s">
        <v>153</v>
      </c>
      <c r="C12" s="279" t="s">
        <v>154</v>
      </c>
      <c r="D12" s="281" t="s">
        <v>155</v>
      </c>
      <c r="E12" s="282"/>
      <c r="F12" s="282"/>
      <c r="G12" s="283"/>
      <c r="H12" s="279" t="s">
        <v>156</v>
      </c>
      <c r="I12" s="279" t="s">
        <v>157</v>
      </c>
      <c r="J12" s="279" t="s">
        <v>158</v>
      </c>
    </row>
    <row r="13" spans="1:10" ht="42.75" customHeight="1" thickBot="1">
      <c r="A13" s="280"/>
      <c r="B13" s="280"/>
      <c r="C13" s="280"/>
      <c r="D13" s="72" t="s">
        <v>159</v>
      </c>
      <c r="E13" s="72" t="s">
        <v>111</v>
      </c>
      <c r="F13" s="72" t="s">
        <v>165</v>
      </c>
      <c r="G13" s="72" t="s">
        <v>294</v>
      </c>
      <c r="H13" s="280"/>
      <c r="I13" s="280"/>
      <c r="J13" s="280"/>
    </row>
    <row r="14" spans="1:10" ht="16.5" thickBot="1">
      <c r="A14" s="79">
        <v>1</v>
      </c>
      <c r="B14" s="72">
        <v>2</v>
      </c>
      <c r="C14" s="72">
        <v>3</v>
      </c>
      <c r="D14" s="72">
        <v>4</v>
      </c>
      <c r="E14" s="72">
        <v>5</v>
      </c>
      <c r="F14" s="72">
        <v>6</v>
      </c>
      <c r="G14" s="72">
        <v>7</v>
      </c>
      <c r="H14" s="72">
        <v>8</v>
      </c>
      <c r="I14" s="72">
        <v>9</v>
      </c>
      <c r="J14" s="72">
        <v>10</v>
      </c>
    </row>
    <row r="15" spans="1:10" ht="16.5" thickBot="1">
      <c r="A15" s="79"/>
      <c r="B15" s="72"/>
      <c r="C15" s="72"/>
      <c r="D15" s="72">
        <v>0</v>
      </c>
      <c r="E15" s="72">
        <v>0</v>
      </c>
      <c r="F15" s="72">
        <v>0</v>
      </c>
      <c r="G15" s="72">
        <v>0</v>
      </c>
      <c r="H15" s="72"/>
      <c r="I15" s="72"/>
      <c r="J15" s="72"/>
    </row>
    <row r="16" spans="1:10" ht="14.25" customHeight="1">
      <c r="A16" s="78"/>
      <c r="B16" s="45"/>
      <c r="C16" s="45"/>
      <c r="D16" s="45"/>
      <c r="E16" s="45"/>
      <c r="F16" s="45"/>
      <c r="G16" s="45"/>
      <c r="H16" s="45"/>
      <c r="I16" s="45"/>
      <c r="J16" s="45"/>
    </row>
    <row r="17" spans="1:10" ht="58.5" customHeight="1">
      <c r="A17" s="297" t="s">
        <v>446</v>
      </c>
      <c r="B17" s="297"/>
      <c r="C17" s="297"/>
      <c r="D17" s="297"/>
      <c r="E17" s="297"/>
      <c r="F17" s="297"/>
      <c r="G17" s="297"/>
      <c r="H17" s="297"/>
      <c r="I17" s="297"/>
      <c r="J17" s="297"/>
    </row>
    <row r="18" spans="1:10" ht="12.75" customHeight="1" thickBot="1">
      <c r="A18" s="80"/>
      <c r="B18" s="45"/>
      <c r="C18" s="45"/>
      <c r="D18" s="45"/>
      <c r="E18" s="45"/>
      <c r="F18" s="45"/>
      <c r="G18" s="45"/>
      <c r="H18" s="45"/>
      <c r="I18" s="45"/>
      <c r="J18" s="45"/>
    </row>
    <row r="19" spans="1:10" ht="99" customHeight="1">
      <c r="A19" s="298" t="s">
        <v>163</v>
      </c>
      <c r="B19" s="299"/>
      <c r="C19" s="298" t="s">
        <v>161</v>
      </c>
      <c r="D19" s="299"/>
      <c r="E19" s="291" t="s">
        <v>200</v>
      </c>
      <c r="F19" s="292"/>
      <c r="G19" s="293"/>
      <c r="H19" s="291" t="s">
        <v>447</v>
      </c>
      <c r="I19" s="292"/>
      <c r="J19" s="293"/>
    </row>
    <row r="20" spans="1:10" ht="16.5" thickBot="1">
      <c r="A20" s="302" t="s">
        <v>160</v>
      </c>
      <c r="B20" s="303"/>
      <c r="C20" s="302" t="s">
        <v>160</v>
      </c>
      <c r="D20" s="303"/>
      <c r="E20" s="309" t="s">
        <v>160</v>
      </c>
      <c r="F20" s="310"/>
      <c r="G20" s="310"/>
      <c r="H20" s="294" t="s">
        <v>160</v>
      </c>
      <c r="I20" s="295"/>
      <c r="J20" s="296"/>
    </row>
    <row r="21" spans="1:10" ht="16.5" thickBot="1">
      <c r="A21" s="281">
        <v>1</v>
      </c>
      <c r="B21" s="283"/>
      <c r="C21" s="281">
        <v>2</v>
      </c>
      <c r="D21" s="283"/>
      <c r="E21" s="288">
        <v>3</v>
      </c>
      <c r="F21" s="289"/>
      <c r="G21" s="290"/>
      <c r="H21" s="288">
        <v>4</v>
      </c>
      <c r="I21" s="289"/>
      <c r="J21" s="290"/>
    </row>
    <row r="22" spans="1:10" ht="111.75" customHeight="1">
      <c r="A22" s="298" t="s">
        <v>162</v>
      </c>
      <c r="B22" s="299"/>
      <c r="C22" s="298">
        <v>0</v>
      </c>
      <c r="D22" s="299"/>
      <c r="E22" s="304">
        <v>0</v>
      </c>
      <c r="F22" s="305"/>
      <c r="G22" s="306"/>
      <c r="H22" s="284">
        <v>0</v>
      </c>
      <c r="I22" s="284"/>
      <c r="J22" s="285"/>
    </row>
    <row r="23" spans="1:10" ht="0.75" customHeight="1">
      <c r="A23" s="300"/>
      <c r="B23" s="301"/>
      <c r="C23" s="300"/>
      <c r="D23" s="301"/>
      <c r="E23" s="307"/>
      <c r="F23" s="284"/>
      <c r="G23" s="285"/>
      <c r="H23" s="284"/>
      <c r="I23" s="284"/>
      <c r="J23" s="285"/>
    </row>
    <row r="24" spans="1:10" ht="6.75" customHeight="1" thickBot="1">
      <c r="A24" s="302"/>
      <c r="B24" s="303"/>
      <c r="C24" s="302"/>
      <c r="D24" s="303"/>
      <c r="E24" s="308"/>
      <c r="F24" s="286"/>
      <c r="G24" s="287"/>
      <c r="H24" s="286"/>
      <c r="I24" s="286"/>
      <c r="J24" s="287"/>
    </row>
  </sheetData>
  <sheetProtection/>
  <mergeCells count="28">
    <mergeCell ref="A19:B19"/>
    <mergeCell ref="A20:B20"/>
    <mergeCell ref="A21:B21"/>
    <mergeCell ref="C19:D19"/>
    <mergeCell ref="C20:D20"/>
    <mergeCell ref="E20:G20"/>
    <mergeCell ref="E21:G21"/>
    <mergeCell ref="C21:D21"/>
    <mergeCell ref="E19:G19"/>
    <mergeCell ref="H22:J24"/>
    <mergeCell ref="H21:J21"/>
    <mergeCell ref="H19:J19"/>
    <mergeCell ref="H20:J20"/>
    <mergeCell ref="J12:J13"/>
    <mergeCell ref="A10:J10"/>
    <mergeCell ref="A17:J17"/>
    <mergeCell ref="A22:B24"/>
    <mergeCell ref="C22:D24"/>
    <mergeCell ref="E22:G24"/>
    <mergeCell ref="A6:J6"/>
    <mergeCell ref="A7:J7"/>
    <mergeCell ref="A8:J8"/>
    <mergeCell ref="A12:A13"/>
    <mergeCell ref="B12:B13"/>
    <mergeCell ref="C12:C13"/>
    <mergeCell ref="D12:G12"/>
    <mergeCell ref="H12:H13"/>
    <mergeCell ref="I12:I13"/>
  </mergeCells>
  <printOptions/>
  <pageMargins left="0.31496062992125984" right="0.11811023622047245" top="0"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6"/>
  <sheetViews>
    <sheetView zoomScalePageLayoutView="0" workbookViewId="0" topLeftCell="A1">
      <selection activeCell="I10" sqref="I10"/>
    </sheetView>
  </sheetViews>
  <sheetFormatPr defaultColWidth="9.00390625" defaultRowHeight="12.75"/>
  <cols>
    <col min="1" max="1" width="34.875" style="0" customWidth="1"/>
    <col min="4" max="4" width="9.75390625" style="0" customWidth="1"/>
    <col min="5" max="5" width="6.25390625" style="0" customWidth="1"/>
    <col min="6" max="6" width="15.875" style="0" customWidth="1"/>
    <col min="7" max="7" width="14.875" style="0" customWidth="1"/>
    <col min="9" max="9" width="15.75390625" style="0" bestFit="1" customWidth="1"/>
    <col min="10" max="10" width="19.375" style="0" customWidth="1"/>
  </cols>
  <sheetData>
    <row r="1" spans="1:7" ht="15.75">
      <c r="A1" s="235" t="s">
        <v>221</v>
      </c>
      <c r="B1" s="235"/>
      <c r="C1" s="235"/>
      <c r="D1" s="235"/>
      <c r="E1" s="235"/>
      <c r="F1" s="235"/>
      <c r="G1" s="235"/>
    </row>
    <row r="2" spans="1:7" ht="15.75">
      <c r="A2" s="235" t="s">
        <v>28</v>
      </c>
      <c r="B2" s="235"/>
      <c r="C2" s="235"/>
      <c r="D2" s="235"/>
      <c r="E2" s="235"/>
      <c r="F2" s="235"/>
      <c r="G2" s="235"/>
    </row>
    <row r="3" spans="1:7" ht="15.75">
      <c r="A3" s="235" t="s">
        <v>258</v>
      </c>
      <c r="B3" s="235"/>
      <c r="C3" s="235"/>
      <c r="D3" s="235"/>
      <c r="E3" s="235"/>
      <c r="F3" s="235"/>
      <c r="G3" s="235"/>
    </row>
    <row r="4" spans="1:7" ht="35.25" customHeight="1">
      <c r="A4" s="236" t="s">
        <v>339</v>
      </c>
      <c r="B4" s="236"/>
      <c r="C4" s="236"/>
      <c r="D4" s="236"/>
      <c r="E4" s="236"/>
      <c r="F4" s="236"/>
      <c r="G4" s="236"/>
    </row>
    <row r="5" spans="1:7" ht="15.75">
      <c r="A5" s="237"/>
      <c r="B5" s="237"/>
      <c r="C5" s="237"/>
      <c r="D5" s="237"/>
      <c r="E5" s="237"/>
      <c r="F5" s="45"/>
      <c r="G5" s="45"/>
    </row>
    <row r="6" spans="1:7" ht="35.25" customHeight="1">
      <c r="A6" s="234" t="s">
        <v>340</v>
      </c>
      <c r="B6" s="234"/>
      <c r="C6" s="234"/>
      <c r="D6" s="234"/>
      <c r="E6" s="234"/>
      <c r="F6" s="234"/>
      <c r="G6" s="234"/>
    </row>
    <row r="7" spans="1:7" ht="15.75" thickBot="1">
      <c r="A7" s="45"/>
      <c r="B7" s="45"/>
      <c r="C7" s="45"/>
      <c r="D7" s="45"/>
      <c r="E7" s="45"/>
      <c r="F7" s="45"/>
      <c r="G7" s="45"/>
    </row>
    <row r="8" spans="1:7" ht="15.75" thickBot="1">
      <c r="A8" s="238" t="s">
        <v>38</v>
      </c>
      <c r="B8" s="240" t="s">
        <v>67</v>
      </c>
      <c r="C8" s="242" t="s">
        <v>40</v>
      </c>
      <c r="D8" s="242" t="s">
        <v>41</v>
      </c>
      <c r="E8" s="242" t="s">
        <v>42</v>
      </c>
      <c r="F8" s="47" t="s">
        <v>165</v>
      </c>
      <c r="G8" s="48" t="s">
        <v>294</v>
      </c>
    </row>
    <row r="9" spans="1:7" ht="75.75" customHeight="1" thickBot="1">
      <c r="A9" s="239"/>
      <c r="B9" s="241"/>
      <c r="C9" s="243"/>
      <c r="D9" s="243"/>
      <c r="E9" s="243"/>
      <c r="F9" s="49" t="s">
        <v>215</v>
      </c>
      <c r="G9" s="42" t="s">
        <v>215</v>
      </c>
    </row>
    <row r="10" spans="1:10" ht="41.25" customHeight="1">
      <c r="A10" s="50" t="s">
        <v>202</v>
      </c>
      <c r="B10" s="51">
        <v>221</v>
      </c>
      <c r="C10" s="52"/>
      <c r="D10" s="52"/>
      <c r="E10" s="52"/>
      <c r="F10" s="102">
        <f>F11+F12+F13+F14</f>
        <v>401500</v>
      </c>
      <c r="G10" s="102">
        <f>G11+G12+G13+G14</f>
        <v>405500</v>
      </c>
      <c r="I10" s="87"/>
      <c r="J10" s="87"/>
    </row>
    <row r="11" spans="1:7" ht="240" customHeight="1">
      <c r="A11" s="53" t="s">
        <v>242</v>
      </c>
      <c r="B11" s="214">
        <v>221</v>
      </c>
      <c r="C11" s="52" t="s">
        <v>29</v>
      </c>
      <c r="D11" s="52" t="s">
        <v>241</v>
      </c>
      <c r="E11" s="52" t="s">
        <v>206</v>
      </c>
      <c r="F11" s="91">
        <v>55300</v>
      </c>
      <c r="G11" s="91">
        <v>58700</v>
      </c>
    </row>
    <row r="12" spans="1:7" ht="327.75" customHeight="1">
      <c r="A12" s="53" t="s">
        <v>245</v>
      </c>
      <c r="B12" s="214">
        <v>221</v>
      </c>
      <c r="C12" s="52" t="s">
        <v>29</v>
      </c>
      <c r="D12" s="52" t="s">
        <v>240</v>
      </c>
      <c r="E12" s="52" t="s">
        <v>205</v>
      </c>
      <c r="F12" s="91">
        <v>326800</v>
      </c>
      <c r="G12" s="91">
        <v>326800</v>
      </c>
    </row>
    <row r="13" spans="1:7" ht="255" customHeight="1">
      <c r="A13" s="53" t="s">
        <v>243</v>
      </c>
      <c r="B13" s="214">
        <v>221</v>
      </c>
      <c r="C13" s="52" t="s">
        <v>29</v>
      </c>
      <c r="D13" s="52" t="s">
        <v>240</v>
      </c>
      <c r="E13" s="52" t="s">
        <v>206</v>
      </c>
      <c r="F13" s="91">
        <v>17980</v>
      </c>
      <c r="G13" s="91">
        <v>18580</v>
      </c>
    </row>
    <row r="14" spans="1:7" ht="217.5" customHeight="1">
      <c r="A14" s="53" t="s">
        <v>244</v>
      </c>
      <c r="B14" s="214">
        <v>221</v>
      </c>
      <c r="C14" s="52" t="s">
        <v>29</v>
      </c>
      <c r="D14" s="52" t="s">
        <v>240</v>
      </c>
      <c r="E14" s="52" t="s">
        <v>207</v>
      </c>
      <c r="F14" s="91">
        <v>1420</v>
      </c>
      <c r="G14" s="91">
        <v>1420</v>
      </c>
    </row>
    <row r="15" spans="1:10" ht="31.5">
      <c r="A15" s="50" t="s">
        <v>204</v>
      </c>
      <c r="B15" s="51">
        <v>220</v>
      </c>
      <c r="C15" s="52"/>
      <c r="D15" s="52"/>
      <c r="E15" s="52"/>
      <c r="F15" s="102">
        <f>F16+F17+F18+F19+F20+F21+F22+F23+F24+F25+F26+F27+F28+F29+F30+F31+F32+F33+F34+F35+F36+F37+F38+F39+F40+F41+F42+F43+F44+F45+F46+F47+F48+F49+F50+F51+F52+F53+F54+F55+F56+F57+F58+F59+F60+F62+F63+F64+F65+F61+F66+F67+F68+F69+F70+F71+F72+F73+F74+F75</f>
        <v>50390369.06</v>
      </c>
      <c r="G15" s="102">
        <f>G16+G17+G18+G19+G20+G21+G22+G23+G24+G25+G26+G27+G28+G29+G30+G31+G32+G33+G34+G35+G36+G37+G38+G39+G40+G41+G42+G43+G44+G45+G46+G47+G48+G49+G50+G51+G52+G53+G54+G55+G56+G57+G58+G59+G60+G62+G63+G64+G65+G61+G66+G67+G68+G69+G70+G71+G72+G73+G74+G75</f>
        <v>36170334.08</v>
      </c>
      <c r="I15" s="98"/>
      <c r="J15" s="98"/>
    </row>
    <row r="16" spans="1:7" ht="252">
      <c r="A16" s="53" t="s">
        <v>246</v>
      </c>
      <c r="B16" s="214">
        <v>220</v>
      </c>
      <c r="C16" s="52" t="s">
        <v>30</v>
      </c>
      <c r="D16" s="52" t="s">
        <v>247</v>
      </c>
      <c r="E16" s="52" t="s">
        <v>205</v>
      </c>
      <c r="F16" s="91">
        <v>858580</v>
      </c>
      <c r="G16" s="91">
        <v>858580</v>
      </c>
    </row>
    <row r="17" spans="1:7" ht="228.75" customHeight="1">
      <c r="A17" s="53" t="s">
        <v>249</v>
      </c>
      <c r="B17" s="214">
        <v>220</v>
      </c>
      <c r="C17" s="52" t="s">
        <v>30</v>
      </c>
      <c r="D17" s="52" t="s">
        <v>248</v>
      </c>
      <c r="E17" s="52" t="s">
        <v>206</v>
      </c>
      <c r="F17" s="91">
        <v>397640</v>
      </c>
      <c r="G17" s="91">
        <v>397640</v>
      </c>
    </row>
    <row r="18" spans="1:7" ht="307.5" customHeight="1">
      <c r="A18" s="53" t="s">
        <v>251</v>
      </c>
      <c r="B18" s="214">
        <v>220</v>
      </c>
      <c r="C18" s="52" t="s">
        <v>30</v>
      </c>
      <c r="D18" s="52" t="s">
        <v>250</v>
      </c>
      <c r="E18" s="52" t="s">
        <v>205</v>
      </c>
      <c r="F18" s="90">
        <v>3372000</v>
      </c>
      <c r="G18" s="90">
        <v>3372000</v>
      </c>
    </row>
    <row r="19" spans="1:7" ht="231" customHeight="1">
      <c r="A19" s="53" t="s">
        <v>252</v>
      </c>
      <c r="B19" s="214">
        <v>220</v>
      </c>
      <c r="C19" s="52" t="s">
        <v>30</v>
      </c>
      <c r="D19" s="52" t="s">
        <v>250</v>
      </c>
      <c r="E19" s="52" t="s">
        <v>206</v>
      </c>
      <c r="F19" s="90">
        <v>636773</v>
      </c>
      <c r="G19" s="90">
        <v>632773</v>
      </c>
    </row>
    <row r="20" spans="1:7" ht="209.25" customHeight="1">
      <c r="A20" s="53" t="s">
        <v>253</v>
      </c>
      <c r="B20" s="214">
        <v>220</v>
      </c>
      <c r="C20" s="52" t="s">
        <v>30</v>
      </c>
      <c r="D20" s="52" t="s">
        <v>250</v>
      </c>
      <c r="E20" s="52" t="s">
        <v>207</v>
      </c>
      <c r="F20" s="90">
        <v>14600</v>
      </c>
      <c r="G20" s="90">
        <v>14600</v>
      </c>
    </row>
    <row r="21" spans="1:7" ht="275.25" customHeight="1">
      <c r="A21" s="53" t="s">
        <v>255</v>
      </c>
      <c r="B21" s="214">
        <v>220</v>
      </c>
      <c r="C21" s="52" t="s">
        <v>30</v>
      </c>
      <c r="D21" s="52" t="s">
        <v>254</v>
      </c>
      <c r="E21" s="52" t="s">
        <v>43</v>
      </c>
      <c r="F21" s="91">
        <v>87429</v>
      </c>
      <c r="G21" s="91">
        <v>87429</v>
      </c>
    </row>
    <row r="22" spans="1:7" ht="308.25" customHeight="1">
      <c r="A22" s="53" t="s">
        <v>256</v>
      </c>
      <c r="B22" s="214">
        <v>220</v>
      </c>
      <c r="C22" s="52" t="s">
        <v>30</v>
      </c>
      <c r="D22" s="52" t="s">
        <v>324</v>
      </c>
      <c r="E22" s="52" t="s">
        <v>43</v>
      </c>
      <c r="F22" s="91">
        <v>57433</v>
      </c>
      <c r="G22" s="91">
        <v>57433</v>
      </c>
    </row>
    <row r="23" spans="1:7" ht="409.5" customHeight="1">
      <c r="A23" s="53" t="s">
        <v>259</v>
      </c>
      <c r="B23" s="214">
        <v>220</v>
      </c>
      <c r="C23" s="52" t="s">
        <v>30</v>
      </c>
      <c r="D23" s="52" t="s">
        <v>325</v>
      </c>
      <c r="E23" s="52" t="s">
        <v>43</v>
      </c>
      <c r="F23" s="91">
        <v>119530.67</v>
      </c>
      <c r="G23" s="91">
        <v>119530.67</v>
      </c>
    </row>
    <row r="24" spans="1:7" ht="336" customHeight="1">
      <c r="A24" s="53" t="s">
        <v>449</v>
      </c>
      <c r="B24" s="214">
        <v>220</v>
      </c>
      <c r="C24" s="52" t="s">
        <v>30</v>
      </c>
      <c r="D24" s="52" t="s">
        <v>326</v>
      </c>
      <c r="E24" s="52" t="s">
        <v>43</v>
      </c>
      <c r="F24" s="91">
        <v>115696.67</v>
      </c>
      <c r="G24" s="91">
        <v>115696.67</v>
      </c>
    </row>
    <row r="25" spans="1:7" ht="167.25" customHeight="1">
      <c r="A25" s="53" t="s">
        <v>328</v>
      </c>
      <c r="B25" s="214">
        <v>220</v>
      </c>
      <c r="C25" s="52" t="s">
        <v>329</v>
      </c>
      <c r="D25" s="52" t="s">
        <v>387</v>
      </c>
      <c r="E25" s="52" t="s">
        <v>206</v>
      </c>
      <c r="F25" s="91">
        <v>1300</v>
      </c>
      <c r="G25" s="90">
        <v>0</v>
      </c>
    </row>
    <row r="26" spans="1:7" ht="89.25" customHeight="1" thickBot="1">
      <c r="A26" s="54" t="s">
        <v>290</v>
      </c>
      <c r="B26" s="55">
        <v>220</v>
      </c>
      <c r="C26" s="52" t="s">
        <v>59</v>
      </c>
      <c r="D26" s="52" t="s">
        <v>389</v>
      </c>
      <c r="E26" s="52" t="s">
        <v>207</v>
      </c>
      <c r="F26" s="109">
        <v>50000</v>
      </c>
      <c r="G26" s="93">
        <v>50000</v>
      </c>
    </row>
    <row r="27" spans="1:10" ht="249.75" customHeight="1" thickBot="1">
      <c r="A27" s="215" t="s">
        <v>280</v>
      </c>
      <c r="B27" s="216">
        <v>220</v>
      </c>
      <c r="C27" s="56" t="s">
        <v>60</v>
      </c>
      <c r="D27" s="56" t="s">
        <v>279</v>
      </c>
      <c r="E27" s="56" t="s">
        <v>206</v>
      </c>
      <c r="F27" s="147">
        <v>270000</v>
      </c>
      <c r="G27" s="147">
        <v>270000</v>
      </c>
      <c r="I27" s="98"/>
      <c r="J27" s="98"/>
    </row>
    <row r="28" spans="1:7" ht="261.75" customHeight="1">
      <c r="A28" s="53" t="s">
        <v>264</v>
      </c>
      <c r="B28" s="214">
        <v>220</v>
      </c>
      <c r="C28" s="52" t="s">
        <v>60</v>
      </c>
      <c r="D28" s="52" t="s">
        <v>263</v>
      </c>
      <c r="E28" s="52" t="s">
        <v>206</v>
      </c>
      <c r="F28" s="91">
        <v>153670</v>
      </c>
      <c r="G28" s="91">
        <v>153670</v>
      </c>
    </row>
    <row r="29" spans="1:7" ht="259.5" customHeight="1">
      <c r="A29" s="53" t="s">
        <v>262</v>
      </c>
      <c r="B29" s="214">
        <v>220</v>
      </c>
      <c r="C29" s="52" t="s">
        <v>60</v>
      </c>
      <c r="D29" s="52" t="s">
        <v>265</v>
      </c>
      <c r="E29" s="52" t="s">
        <v>206</v>
      </c>
      <c r="F29" s="91">
        <v>562500</v>
      </c>
      <c r="G29" s="91">
        <v>562500</v>
      </c>
    </row>
    <row r="30" spans="1:7" ht="228" customHeight="1">
      <c r="A30" s="53" t="s">
        <v>266</v>
      </c>
      <c r="B30" s="214">
        <v>220</v>
      </c>
      <c r="C30" s="52" t="s">
        <v>60</v>
      </c>
      <c r="D30" s="52" t="s">
        <v>267</v>
      </c>
      <c r="E30" s="52" t="s">
        <v>206</v>
      </c>
      <c r="F30" s="117">
        <v>833000</v>
      </c>
      <c r="G30" s="91">
        <v>890000</v>
      </c>
    </row>
    <row r="31" spans="1:7" ht="198.75" customHeight="1">
      <c r="A31" s="53" t="s">
        <v>268</v>
      </c>
      <c r="B31" s="214">
        <v>220</v>
      </c>
      <c r="C31" s="52" t="s">
        <v>60</v>
      </c>
      <c r="D31" s="52" t="s">
        <v>267</v>
      </c>
      <c r="E31" s="52" t="s">
        <v>207</v>
      </c>
      <c r="F31" s="117">
        <v>200000</v>
      </c>
      <c r="G31" s="91">
        <v>200000</v>
      </c>
    </row>
    <row r="32" spans="1:7" ht="74.25" customHeight="1">
      <c r="A32" s="53" t="s">
        <v>330</v>
      </c>
      <c r="B32" s="214">
        <v>220</v>
      </c>
      <c r="C32" s="52" t="s">
        <v>60</v>
      </c>
      <c r="D32" s="52" t="s">
        <v>397</v>
      </c>
      <c r="E32" s="52" t="s">
        <v>207</v>
      </c>
      <c r="F32" s="91">
        <v>50000.4</v>
      </c>
      <c r="G32" s="91">
        <v>50000</v>
      </c>
    </row>
    <row r="33" spans="1:7" ht="147.75" customHeight="1">
      <c r="A33" s="53" t="s">
        <v>291</v>
      </c>
      <c r="B33" s="214">
        <v>220</v>
      </c>
      <c r="C33" s="52" t="s">
        <v>39</v>
      </c>
      <c r="D33" s="52" t="s">
        <v>390</v>
      </c>
      <c r="E33" s="52" t="s">
        <v>206</v>
      </c>
      <c r="F33" s="91">
        <v>149100</v>
      </c>
      <c r="G33" s="91">
        <v>142400</v>
      </c>
    </row>
    <row r="34" spans="1:7" ht="372.75" customHeight="1">
      <c r="A34" s="54" t="s">
        <v>281</v>
      </c>
      <c r="B34" s="55">
        <v>220</v>
      </c>
      <c r="C34" s="52" t="s">
        <v>31</v>
      </c>
      <c r="D34" s="52" t="s">
        <v>282</v>
      </c>
      <c r="E34" s="52" t="s">
        <v>206</v>
      </c>
      <c r="F34" s="103">
        <v>100000</v>
      </c>
      <c r="G34" s="218">
        <v>100000</v>
      </c>
    </row>
    <row r="35" spans="1:7" ht="327" customHeight="1">
      <c r="A35" s="53" t="s">
        <v>283</v>
      </c>
      <c r="B35" s="214">
        <v>2220</v>
      </c>
      <c r="C35" s="52" t="s">
        <v>31</v>
      </c>
      <c r="D35" s="52" t="s">
        <v>284</v>
      </c>
      <c r="E35" s="52" t="s">
        <v>206</v>
      </c>
      <c r="F35" s="93">
        <v>50000</v>
      </c>
      <c r="G35" s="218">
        <v>50000</v>
      </c>
    </row>
    <row r="36" spans="1:7" ht="357" customHeight="1">
      <c r="A36" s="53" t="s">
        <v>286</v>
      </c>
      <c r="B36" s="214">
        <v>2220</v>
      </c>
      <c r="C36" s="52" t="s">
        <v>31</v>
      </c>
      <c r="D36" s="52" t="s">
        <v>285</v>
      </c>
      <c r="E36" s="52" t="s">
        <v>206</v>
      </c>
      <c r="F36" s="93">
        <v>100000</v>
      </c>
      <c r="G36" s="103">
        <v>100000</v>
      </c>
    </row>
    <row r="37" spans="1:7" ht="260.25" customHeight="1">
      <c r="A37" s="53" t="s">
        <v>287</v>
      </c>
      <c r="B37" s="214">
        <v>2220</v>
      </c>
      <c r="C37" s="52" t="s">
        <v>31</v>
      </c>
      <c r="D37" s="52" t="s">
        <v>288</v>
      </c>
      <c r="E37" s="52" t="s">
        <v>206</v>
      </c>
      <c r="F37" s="93">
        <v>50000</v>
      </c>
      <c r="G37" s="103">
        <v>50000</v>
      </c>
    </row>
    <row r="38" spans="1:7" ht="250.5" customHeight="1">
      <c r="A38" s="54" t="s">
        <v>337</v>
      </c>
      <c r="B38" s="55">
        <v>220</v>
      </c>
      <c r="C38" s="52" t="s">
        <v>62</v>
      </c>
      <c r="D38" s="52" t="s">
        <v>469</v>
      </c>
      <c r="E38" s="52" t="s">
        <v>206</v>
      </c>
      <c r="F38" s="93">
        <v>7500000</v>
      </c>
      <c r="G38" s="219">
        <v>7500000</v>
      </c>
    </row>
    <row r="39" spans="1:7" ht="229.5" customHeight="1">
      <c r="A39" s="54" t="s">
        <v>332</v>
      </c>
      <c r="B39" s="55">
        <v>220</v>
      </c>
      <c r="C39" s="52" t="s">
        <v>62</v>
      </c>
      <c r="D39" s="52" t="s">
        <v>470</v>
      </c>
      <c r="E39" s="52" t="s">
        <v>206</v>
      </c>
      <c r="F39" s="93">
        <v>100000</v>
      </c>
      <c r="G39" s="93">
        <v>100000</v>
      </c>
    </row>
    <row r="40" spans="1:7" ht="221.25" customHeight="1">
      <c r="A40" s="54" t="s">
        <v>331</v>
      </c>
      <c r="B40" s="55">
        <v>220</v>
      </c>
      <c r="C40" s="52" t="s">
        <v>62</v>
      </c>
      <c r="D40" s="52" t="s">
        <v>471</v>
      </c>
      <c r="E40" s="52" t="s">
        <v>206</v>
      </c>
      <c r="F40" s="93">
        <v>100000</v>
      </c>
      <c r="G40" s="93">
        <v>100000</v>
      </c>
    </row>
    <row r="41" spans="1:7" ht="187.5" customHeight="1">
      <c r="A41" s="54" t="s">
        <v>333</v>
      </c>
      <c r="B41" s="55">
        <v>220</v>
      </c>
      <c r="C41" s="52" t="s">
        <v>62</v>
      </c>
      <c r="D41" s="52" t="s">
        <v>472</v>
      </c>
      <c r="E41" s="52" t="s">
        <v>206</v>
      </c>
      <c r="F41" s="93">
        <v>1523800</v>
      </c>
      <c r="G41" s="102">
        <v>1523800</v>
      </c>
    </row>
    <row r="42" spans="1:7" ht="63.75" customHeight="1" thickBot="1">
      <c r="A42" s="54" t="s">
        <v>335</v>
      </c>
      <c r="B42" s="55">
        <v>220</v>
      </c>
      <c r="C42" s="52" t="s">
        <v>62</v>
      </c>
      <c r="D42" s="52" t="s">
        <v>473</v>
      </c>
      <c r="E42" s="52" t="s">
        <v>206</v>
      </c>
      <c r="F42" s="93">
        <v>75000</v>
      </c>
      <c r="G42" s="91">
        <v>75000</v>
      </c>
    </row>
    <row r="43" spans="1:7" ht="201.75" customHeight="1" thickBot="1">
      <c r="A43" s="54" t="s">
        <v>336</v>
      </c>
      <c r="B43" s="55">
        <v>220</v>
      </c>
      <c r="C43" s="52" t="s">
        <v>62</v>
      </c>
      <c r="D43" s="52" t="s">
        <v>474</v>
      </c>
      <c r="E43" s="52" t="s">
        <v>206</v>
      </c>
      <c r="F43" s="93">
        <v>75000</v>
      </c>
      <c r="G43" s="147">
        <v>75000</v>
      </c>
    </row>
    <row r="44" spans="1:7" ht="240" customHeight="1" thickBot="1">
      <c r="A44" s="54" t="s">
        <v>317</v>
      </c>
      <c r="B44" s="55">
        <v>220</v>
      </c>
      <c r="C44" s="52" t="s">
        <v>106</v>
      </c>
      <c r="D44" s="52" t="s">
        <v>315</v>
      </c>
      <c r="E44" s="52" t="s">
        <v>210</v>
      </c>
      <c r="F44" s="93">
        <v>54250</v>
      </c>
      <c r="G44" s="147">
        <f>G45</f>
        <v>0</v>
      </c>
    </row>
    <row r="45" spans="1:7" ht="227.25" customHeight="1">
      <c r="A45" s="54" t="s">
        <v>318</v>
      </c>
      <c r="B45" s="55">
        <v>220</v>
      </c>
      <c r="C45" s="52" t="s">
        <v>106</v>
      </c>
      <c r="D45" s="52" t="s">
        <v>316</v>
      </c>
      <c r="E45" s="52" t="s">
        <v>210</v>
      </c>
      <c r="F45" s="93">
        <v>10795600</v>
      </c>
      <c r="G45" s="94">
        <v>0</v>
      </c>
    </row>
    <row r="46" spans="1:7" ht="285.75" customHeight="1">
      <c r="A46" s="54" t="s">
        <v>452</v>
      </c>
      <c r="B46" s="55">
        <v>220</v>
      </c>
      <c r="C46" s="52" t="s">
        <v>32</v>
      </c>
      <c r="D46" s="52" t="s">
        <v>453</v>
      </c>
      <c r="E46" s="52" t="s">
        <v>206</v>
      </c>
      <c r="F46" s="93">
        <v>142200</v>
      </c>
      <c r="G46" s="93">
        <v>142200</v>
      </c>
    </row>
    <row r="47" spans="1:7" ht="199.5" customHeight="1" thickBot="1">
      <c r="A47" s="54" t="s">
        <v>454</v>
      </c>
      <c r="B47" s="55">
        <v>220</v>
      </c>
      <c r="C47" s="52" t="s">
        <v>32</v>
      </c>
      <c r="D47" s="52" t="s">
        <v>455</v>
      </c>
      <c r="E47" s="52" t="s">
        <v>206</v>
      </c>
      <c r="F47" s="93">
        <v>7800</v>
      </c>
      <c r="G47" s="93">
        <v>7800</v>
      </c>
    </row>
    <row r="48" spans="1:7" ht="368.25" customHeight="1" thickBot="1">
      <c r="A48" s="146" t="s">
        <v>459</v>
      </c>
      <c r="B48" s="217">
        <v>220</v>
      </c>
      <c r="C48" s="56" t="s">
        <v>33</v>
      </c>
      <c r="D48" s="56" t="s">
        <v>338</v>
      </c>
      <c r="E48" s="56" t="s">
        <v>207</v>
      </c>
      <c r="F48" s="147">
        <v>795382</v>
      </c>
      <c r="G48" s="147">
        <v>779474</v>
      </c>
    </row>
    <row r="49" spans="1:7" ht="209.25" customHeight="1">
      <c r="A49" s="60" t="s">
        <v>460</v>
      </c>
      <c r="B49" s="61">
        <v>220</v>
      </c>
      <c r="C49" s="62" t="s">
        <v>33</v>
      </c>
      <c r="D49" s="62" t="s">
        <v>212</v>
      </c>
      <c r="E49" s="62" t="s">
        <v>207</v>
      </c>
      <c r="F49" s="112">
        <v>1541731.99</v>
      </c>
      <c r="G49" s="94">
        <v>1541731.99</v>
      </c>
    </row>
    <row r="50" spans="1:7" ht="217.5" customHeight="1">
      <c r="A50" s="60" t="s">
        <v>461</v>
      </c>
      <c r="B50" s="55">
        <v>220</v>
      </c>
      <c r="C50" s="52" t="s">
        <v>33</v>
      </c>
      <c r="D50" s="52" t="s">
        <v>212</v>
      </c>
      <c r="E50" s="52" t="s">
        <v>206</v>
      </c>
      <c r="F50" s="116">
        <v>350000</v>
      </c>
      <c r="G50" s="93">
        <v>350000</v>
      </c>
    </row>
    <row r="51" spans="1:9" ht="145.5" customHeight="1">
      <c r="A51" s="54" t="s">
        <v>410</v>
      </c>
      <c r="B51" s="55">
        <v>220</v>
      </c>
      <c r="C51" s="52" t="s">
        <v>34</v>
      </c>
      <c r="D51" s="52" t="s">
        <v>409</v>
      </c>
      <c r="E51" s="52" t="s">
        <v>206</v>
      </c>
      <c r="F51" s="93">
        <v>3050000</v>
      </c>
      <c r="G51" s="93">
        <v>2950000</v>
      </c>
      <c r="I51" s="98">
        <f>G51+G52+G53+G54+G55</f>
        <v>5769843.75</v>
      </c>
    </row>
    <row r="52" spans="1:7" ht="177" customHeight="1">
      <c r="A52" s="54" t="s">
        <v>484</v>
      </c>
      <c r="B52" s="55">
        <v>220</v>
      </c>
      <c r="C52" s="52" t="s">
        <v>34</v>
      </c>
      <c r="D52" s="52" t="s">
        <v>468</v>
      </c>
      <c r="E52" s="52" t="s">
        <v>206</v>
      </c>
      <c r="F52" s="93">
        <v>250000</v>
      </c>
      <c r="G52" s="93">
        <v>250000</v>
      </c>
    </row>
    <row r="53" spans="1:7" ht="149.25" customHeight="1">
      <c r="A53" s="54" t="s">
        <v>413</v>
      </c>
      <c r="B53" s="55">
        <v>220</v>
      </c>
      <c r="C53" s="52" t="s">
        <v>34</v>
      </c>
      <c r="D53" s="52" t="s">
        <v>412</v>
      </c>
      <c r="E53" s="52" t="s">
        <v>206</v>
      </c>
      <c r="F53" s="93">
        <v>400000</v>
      </c>
      <c r="G53" s="93">
        <v>300000</v>
      </c>
    </row>
    <row r="54" spans="1:7" ht="164.25" customHeight="1">
      <c r="A54" s="54" t="s">
        <v>414</v>
      </c>
      <c r="B54" s="55">
        <v>220</v>
      </c>
      <c r="C54" s="52" t="s">
        <v>34</v>
      </c>
      <c r="D54" s="52" t="s">
        <v>213</v>
      </c>
      <c r="E54" s="52" t="s">
        <v>206</v>
      </c>
      <c r="F54" s="93">
        <v>240000</v>
      </c>
      <c r="G54" s="93">
        <v>240000</v>
      </c>
    </row>
    <row r="55" spans="1:7" ht="183" customHeight="1">
      <c r="A55" s="53" t="s">
        <v>415</v>
      </c>
      <c r="B55" s="55">
        <v>220</v>
      </c>
      <c r="C55" s="52" t="s">
        <v>34</v>
      </c>
      <c r="D55" s="52" t="s">
        <v>214</v>
      </c>
      <c r="E55" s="52" t="s">
        <v>206</v>
      </c>
      <c r="F55" s="116">
        <v>2669720.33</v>
      </c>
      <c r="G55" s="93">
        <v>2029843.75</v>
      </c>
    </row>
    <row r="56" spans="1:7" ht="194.25" customHeight="1">
      <c r="A56" s="53" t="s">
        <v>261</v>
      </c>
      <c r="B56" s="214">
        <v>220</v>
      </c>
      <c r="C56" s="52" t="s">
        <v>48</v>
      </c>
      <c r="D56" s="52" t="s">
        <v>260</v>
      </c>
      <c r="E56" s="52" t="s">
        <v>206</v>
      </c>
      <c r="F56" s="93">
        <v>30000</v>
      </c>
      <c r="G56" s="93">
        <v>30000</v>
      </c>
    </row>
    <row r="57" spans="1:7" ht="178.5" customHeight="1">
      <c r="A57" s="63" t="s">
        <v>269</v>
      </c>
      <c r="B57" s="135">
        <v>220</v>
      </c>
      <c r="C57" s="52" t="s">
        <v>35</v>
      </c>
      <c r="D57" s="52" t="s">
        <v>270</v>
      </c>
      <c r="E57" s="52" t="s">
        <v>206</v>
      </c>
      <c r="F57" s="93">
        <v>26000</v>
      </c>
      <c r="G57" s="93">
        <v>30000</v>
      </c>
    </row>
    <row r="58" spans="1:7" ht="144.75" customHeight="1">
      <c r="A58" s="53" t="s">
        <v>271</v>
      </c>
      <c r="B58" s="214">
        <v>220</v>
      </c>
      <c r="C58" s="52" t="s">
        <v>35</v>
      </c>
      <c r="D58" s="52" t="s">
        <v>270</v>
      </c>
      <c r="E58" s="52" t="s">
        <v>207</v>
      </c>
      <c r="F58" s="93">
        <v>55000</v>
      </c>
      <c r="G58" s="93">
        <v>78000</v>
      </c>
    </row>
    <row r="59" spans="1:7" ht="310.5" customHeight="1">
      <c r="A59" s="63" t="s">
        <v>499</v>
      </c>
      <c r="B59" s="135">
        <v>220</v>
      </c>
      <c r="C59" s="52" t="s">
        <v>36</v>
      </c>
      <c r="D59" s="52" t="s">
        <v>475</v>
      </c>
      <c r="E59" s="52" t="s">
        <v>205</v>
      </c>
      <c r="F59" s="95">
        <v>4031700</v>
      </c>
      <c r="G59" s="95">
        <v>4031700</v>
      </c>
    </row>
    <row r="60" spans="1:7" ht="227.25" customHeight="1">
      <c r="A60" s="63" t="s">
        <v>500</v>
      </c>
      <c r="B60" s="135">
        <v>220</v>
      </c>
      <c r="C60" s="52" t="s">
        <v>36</v>
      </c>
      <c r="D60" s="52" t="s">
        <v>475</v>
      </c>
      <c r="E60" s="52" t="s">
        <v>206</v>
      </c>
      <c r="F60" s="95">
        <v>3757104</v>
      </c>
      <c r="G60" s="95">
        <v>3757104</v>
      </c>
    </row>
    <row r="61" spans="1:7" ht="258.75" customHeight="1" thickBot="1">
      <c r="A61" s="63" t="s">
        <v>491</v>
      </c>
      <c r="B61" s="135">
        <v>220</v>
      </c>
      <c r="C61" s="52" t="s">
        <v>36</v>
      </c>
      <c r="D61" s="52" t="s">
        <v>482</v>
      </c>
      <c r="E61" s="52" t="s">
        <v>206</v>
      </c>
      <c r="F61" s="150">
        <v>1000</v>
      </c>
      <c r="G61" s="150">
        <v>1000</v>
      </c>
    </row>
    <row r="62" spans="1:7" ht="201" customHeight="1" thickBot="1">
      <c r="A62" s="40" t="s">
        <v>506</v>
      </c>
      <c r="B62" s="135">
        <v>220</v>
      </c>
      <c r="C62" s="52" t="s">
        <v>36</v>
      </c>
      <c r="D62" s="52" t="s">
        <v>475</v>
      </c>
      <c r="E62" s="56" t="s">
        <v>207</v>
      </c>
      <c r="F62" s="96">
        <v>161700</v>
      </c>
      <c r="G62" s="96">
        <v>161700</v>
      </c>
    </row>
    <row r="63" spans="1:7" ht="272.25" customHeight="1">
      <c r="A63" s="63" t="s">
        <v>501</v>
      </c>
      <c r="B63" s="135">
        <v>220</v>
      </c>
      <c r="C63" s="52" t="s">
        <v>36</v>
      </c>
      <c r="D63" s="52" t="s">
        <v>476</v>
      </c>
      <c r="E63" s="52" t="s">
        <v>205</v>
      </c>
      <c r="F63" s="95">
        <v>877740</v>
      </c>
      <c r="G63" s="95">
        <v>877740</v>
      </c>
    </row>
    <row r="64" spans="1:7" ht="197.25" customHeight="1">
      <c r="A64" s="63" t="s">
        <v>502</v>
      </c>
      <c r="B64" s="135">
        <v>220</v>
      </c>
      <c r="C64" s="52" t="s">
        <v>36</v>
      </c>
      <c r="D64" s="52" t="s">
        <v>476</v>
      </c>
      <c r="E64" s="52" t="s">
        <v>206</v>
      </c>
      <c r="F64" s="95">
        <v>573488</v>
      </c>
      <c r="G64" s="95">
        <v>573488</v>
      </c>
    </row>
    <row r="65" spans="1:7" ht="258.75" customHeight="1" thickBot="1">
      <c r="A65" s="63" t="s">
        <v>490</v>
      </c>
      <c r="B65" s="135">
        <v>220</v>
      </c>
      <c r="C65" s="52" t="s">
        <v>36</v>
      </c>
      <c r="D65" s="52" t="s">
        <v>483</v>
      </c>
      <c r="E65" s="52" t="s">
        <v>206</v>
      </c>
      <c r="F65" s="150">
        <v>1000</v>
      </c>
      <c r="G65" s="95">
        <v>1000</v>
      </c>
    </row>
    <row r="66" spans="1:7" ht="170.25" customHeight="1" thickBot="1">
      <c r="A66" s="40" t="s">
        <v>503</v>
      </c>
      <c r="B66" s="135">
        <v>220</v>
      </c>
      <c r="C66" s="52" t="s">
        <v>36</v>
      </c>
      <c r="D66" s="52" t="s">
        <v>476</v>
      </c>
      <c r="E66" s="52" t="s">
        <v>207</v>
      </c>
      <c r="F66" s="95">
        <v>8500</v>
      </c>
      <c r="G66" s="95">
        <v>8500</v>
      </c>
    </row>
    <row r="67" spans="1:7" ht="344.25" customHeight="1">
      <c r="A67" s="41" t="s">
        <v>507</v>
      </c>
      <c r="B67" s="135">
        <v>220</v>
      </c>
      <c r="C67" s="52" t="s">
        <v>36</v>
      </c>
      <c r="D67" s="52" t="s">
        <v>477</v>
      </c>
      <c r="E67" s="52" t="s">
        <v>205</v>
      </c>
      <c r="F67" s="95">
        <v>158256</v>
      </c>
      <c r="G67" s="95">
        <v>0</v>
      </c>
    </row>
    <row r="68" spans="1:7" ht="337.5" customHeight="1">
      <c r="A68" s="123" t="s">
        <v>508</v>
      </c>
      <c r="B68" s="135">
        <v>220</v>
      </c>
      <c r="C68" s="52" t="s">
        <v>36</v>
      </c>
      <c r="D68" s="52" t="s">
        <v>478</v>
      </c>
      <c r="E68" s="52" t="s">
        <v>205</v>
      </c>
      <c r="F68" s="95">
        <v>2500</v>
      </c>
      <c r="G68" s="95">
        <v>0</v>
      </c>
    </row>
    <row r="69" spans="1:7" ht="309" customHeight="1" thickBot="1">
      <c r="A69" s="136" t="s">
        <v>504</v>
      </c>
      <c r="B69" s="135">
        <v>220</v>
      </c>
      <c r="C69" s="52" t="s">
        <v>36</v>
      </c>
      <c r="D69" s="52" t="s">
        <v>479</v>
      </c>
      <c r="E69" s="52" t="s">
        <v>205</v>
      </c>
      <c r="F69" s="95">
        <v>93744</v>
      </c>
      <c r="G69" s="95">
        <v>0</v>
      </c>
    </row>
    <row r="70" spans="1:7" ht="309" customHeight="1">
      <c r="A70" s="156" t="s">
        <v>505</v>
      </c>
      <c r="B70" s="135">
        <v>220</v>
      </c>
      <c r="C70" s="52" t="s">
        <v>36</v>
      </c>
      <c r="D70" s="52" t="s">
        <v>480</v>
      </c>
      <c r="E70" s="52" t="s">
        <v>205</v>
      </c>
      <c r="F70" s="95">
        <v>1500</v>
      </c>
      <c r="G70" s="95">
        <v>0</v>
      </c>
    </row>
    <row r="71" spans="1:7" ht="165.75" customHeight="1">
      <c r="A71" s="137" t="s">
        <v>510</v>
      </c>
      <c r="B71" s="135">
        <v>220</v>
      </c>
      <c r="C71" s="52" t="s">
        <v>36</v>
      </c>
      <c r="D71" s="52" t="s">
        <v>481</v>
      </c>
      <c r="E71" s="52" t="s">
        <v>206</v>
      </c>
      <c r="F71" s="95">
        <v>2000</v>
      </c>
      <c r="G71" s="95">
        <v>2000</v>
      </c>
    </row>
    <row r="72" spans="1:7" ht="199.5" customHeight="1">
      <c r="A72" s="63" t="s">
        <v>272</v>
      </c>
      <c r="B72" s="135">
        <v>220</v>
      </c>
      <c r="C72" s="52" t="s">
        <v>61</v>
      </c>
      <c r="D72" s="52" t="s">
        <v>274</v>
      </c>
      <c r="E72" s="52" t="s">
        <v>206</v>
      </c>
      <c r="F72" s="93">
        <v>77200</v>
      </c>
      <c r="G72" s="93">
        <v>97200</v>
      </c>
    </row>
    <row r="73" spans="1:7" ht="162" customHeight="1">
      <c r="A73" s="53" t="s">
        <v>273</v>
      </c>
      <c r="B73" s="214">
        <v>220</v>
      </c>
      <c r="C73" s="52" t="s">
        <v>61</v>
      </c>
      <c r="D73" s="52" t="s">
        <v>274</v>
      </c>
      <c r="E73" s="52" t="s">
        <v>207</v>
      </c>
      <c r="F73" s="93">
        <v>72800</v>
      </c>
      <c r="G73" s="93">
        <v>92800</v>
      </c>
    </row>
    <row r="74" spans="1:7" ht="161.25" customHeight="1">
      <c r="A74" s="53" t="s">
        <v>277</v>
      </c>
      <c r="B74" s="214">
        <v>220</v>
      </c>
      <c r="C74" s="52" t="s">
        <v>49</v>
      </c>
      <c r="D74" s="52" t="s">
        <v>278</v>
      </c>
      <c r="E74" s="52" t="s">
        <v>211</v>
      </c>
      <c r="F74" s="109">
        <v>189000</v>
      </c>
      <c r="G74" s="93">
        <v>189000</v>
      </c>
    </row>
    <row r="75" spans="1:7" ht="228" customHeight="1" thickBot="1">
      <c r="A75" s="53" t="s">
        <v>275</v>
      </c>
      <c r="B75" s="220">
        <v>220</v>
      </c>
      <c r="C75" s="221" t="s">
        <v>168</v>
      </c>
      <c r="D75" s="221" t="s">
        <v>276</v>
      </c>
      <c r="E75" s="221" t="s">
        <v>210</v>
      </c>
      <c r="F75" s="219">
        <v>2370400</v>
      </c>
      <c r="G75" s="219">
        <v>0</v>
      </c>
    </row>
    <row r="76" spans="1:10" ht="16.5" thickBot="1">
      <c r="A76" s="64" t="s">
        <v>44</v>
      </c>
      <c r="B76" s="65"/>
      <c r="C76" s="66"/>
      <c r="D76" s="67"/>
      <c r="E76" s="67"/>
      <c r="F76" s="134">
        <f>F10+F15</f>
        <v>50791869.06</v>
      </c>
      <c r="G76" s="151">
        <f>G10+G15</f>
        <v>36575834.08</v>
      </c>
      <c r="I76" s="87"/>
      <c r="J76" s="87"/>
    </row>
  </sheetData>
  <sheetProtection/>
  <mergeCells count="11">
    <mergeCell ref="A6:G6"/>
    <mergeCell ref="A8:A9"/>
    <mergeCell ref="B8:B9"/>
    <mergeCell ref="C8:C9"/>
    <mergeCell ref="D8:D9"/>
    <mergeCell ref="E8:E9"/>
    <mergeCell ref="A1:G1"/>
    <mergeCell ref="A2:G2"/>
    <mergeCell ref="A3:G3"/>
    <mergeCell ref="A4:G4"/>
    <mergeCell ref="A5:E5"/>
  </mergeCells>
  <printOptions/>
  <pageMargins left="0.31496062992125984" right="0.11811023622047245" top="0.15748031496062992" bottom="0.1968503937007874"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G117"/>
  <sheetViews>
    <sheetView zoomScalePageLayoutView="0" workbookViewId="0" topLeftCell="A29">
      <selection activeCell="A31" sqref="A31"/>
    </sheetView>
  </sheetViews>
  <sheetFormatPr defaultColWidth="9.00390625" defaultRowHeight="12.75"/>
  <cols>
    <col min="1" max="1" width="53.125" style="0" customWidth="1"/>
    <col min="2" max="3" width="9.125" style="0" customWidth="1"/>
    <col min="4" max="4" width="16.375" style="0" customWidth="1"/>
    <col min="6" max="6" width="11.625" style="0" bestFit="1" customWidth="1"/>
    <col min="7" max="7" width="15.875" style="0" customWidth="1"/>
  </cols>
  <sheetData>
    <row r="1" spans="1:4" ht="15.75">
      <c r="A1" s="235" t="s">
        <v>495</v>
      </c>
      <c r="B1" s="235"/>
      <c r="C1" s="235"/>
      <c r="D1" s="235"/>
    </row>
    <row r="2" spans="1:4" ht="15.75">
      <c r="A2" s="235" t="s">
        <v>28</v>
      </c>
      <c r="B2" s="235"/>
      <c r="C2" s="235"/>
      <c r="D2" s="235"/>
    </row>
    <row r="3" spans="1:4" ht="15.75">
      <c r="A3" s="235" t="s">
        <v>166</v>
      </c>
      <c r="B3" s="235"/>
      <c r="C3" s="235"/>
      <c r="D3" s="235"/>
    </row>
    <row r="4" spans="1:4" ht="32.25" customHeight="1">
      <c r="A4" s="236" t="s">
        <v>218</v>
      </c>
      <c r="B4" s="236"/>
      <c r="C4" s="236"/>
      <c r="D4" s="236"/>
    </row>
    <row r="5" spans="1:4" ht="15.75">
      <c r="A5" s="237"/>
      <c r="B5" s="237"/>
      <c r="C5" s="237"/>
      <c r="D5" s="237"/>
    </row>
    <row r="6" spans="1:4" ht="155.25" customHeight="1">
      <c r="A6" s="311" t="s">
        <v>448</v>
      </c>
      <c r="B6" s="312"/>
      <c r="C6" s="312"/>
      <c r="D6" s="312"/>
    </row>
    <row r="7" spans="1:4" ht="15.75" thickBot="1">
      <c r="A7" s="45"/>
      <c r="B7" s="45"/>
      <c r="C7" s="45"/>
      <c r="D7" s="45"/>
    </row>
    <row r="8" spans="1:4" ht="30.75" customHeight="1" thickBot="1">
      <c r="A8" s="238" t="s">
        <v>38</v>
      </c>
      <c r="B8" s="242" t="s">
        <v>41</v>
      </c>
      <c r="C8" s="244" t="s">
        <v>42</v>
      </c>
      <c r="D8" s="46" t="s">
        <v>111</v>
      </c>
    </row>
    <row r="9" spans="1:4" ht="16.5" thickBot="1">
      <c r="A9" s="239"/>
      <c r="B9" s="243"/>
      <c r="C9" s="245"/>
      <c r="D9" s="42" t="s">
        <v>347</v>
      </c>
    </row>
    <row r="10" spans="1:6" ht="66" customHeight="1">
      <c r="A10" s="50" t="s">
        <v>341</v>
      </c>
      <c r="B10" s="57" t="s">
        <v>342</v>
      </c>
      <c r="C10" s="57"/>
      <c r="D10" s="68">
        <f>D11+D13+D18</f>
        <v>6742282.34</v>
      </c>
      <c r="F10" s="70"/>
    </row>
    <row r="11" spans="1:4" ht="31.5">
      <c r="A11" s="50" t="s">
        <v>343</v>
      </c>
      <c r="B11" s="57" t="s">
        <v>344</v>
      </c>
      <c r="C11" s="57"/>
      <c r="D11" s="68">
        <f>D12</f>
        <v>30000</v>
      </c>
    </row>
    <row r="12" spans="1:4" ht="141.75" customHeight="1">
      <c r="A12" s="53" t="s">
        <v>261</v>
      </c>
      <c r="B12" s="52" t="s">
        <v>260</v>
      </c>
      <c r="C12" s="52" t="s">
        <v>206</v>
      </c>
      <c r="D12" s="90">
        <v>30000</v>
      </c>
    </row>
    <row r="13" spans="1:4" ht="47.25">
      <c r="A13" s="50" t="s">
        <v>345</v>
      </c>
      <c r="B13" s="57" t="s">
        <v>346</v>
      </c>
      <c r="C13" s="57"/>
      <c r="D13" s="102">
        <f>D14+D15+D16+D17</f>
        <v>1071510</v>
      </c>
    </row>
    <row r="14" spans="1:4" ht="141.75">
      <c r="A14" s="53" t="s">
        <v>242</v>
      </c>
      <c r="B14" s="52" t="s">
        <v>241</v>
      </c>
      <c r="C14" s="52" t="s">
        <v>206</v>
      </c>
      <c r="D14" s="90">
        <v>55000</v>
      </c>
    </row>
    <row r="15" spans="1:4" ht="141.75">
      <c r="A15" s="53" t="s">
        <v>249</v>
      </c>
      <c r="B15" s="52" t="s">
        <v>248</v>
      </c>
      <c r="C15" s="52" t="s">
        <v>206</v>
      </c>
      <c r="D15" s="90">
        <v>365400</v>
      </c>
    </row>
    <row r="16" spans="1:4" ht="165" customHeight="1">
      <c r="A16" s="53" t="s">
        <v>264</v>
      </c>
      <c r="B16" s="52" t="s">
        <v>263</v>
      </c>
      <c r="C16" s="52" t="s">
        <v>206</v>
      </c>
      <c r="D16" s="93">
        <v>139700</v>
      </c>
    </row>
    <row r="17" spans="1:4" ht="162" customHeight="1">
      <c r="A17" s="53" t="s">
        <v>262</v>
      </c>
      <c r="B17" s="52" t="s">
        <v>265</v>
      </c>
      <c r="C17" s="52" t="s">
        <v>206</v>
      </c>
      <c r="D17" s="91">
        <v>511410</v>
      </c>
    </row>
    <row r="18" spans="1:4" ht="47.25">
      <c r="A18" s="50" t="s">
        <v>348</v>
      </c>
      <c r="B18" s="57" t="s">
        <v>349</v>
      </c>
      <c r="C18" s="57"/>
      <c r="D18" s="102">
        <f>D19+D20+D21+D22+D23+D24+D25+D26+D27+D28+D29</f>
        <v>5640772.34</v>
      </c>
    </row>
    <row r="19" spans="1:4" ht="198.75" customHeight="1">
      <c r="A19" s="53" t="s">
        <v>245</v>
      </c>
      <c r="B19" s="52" t="s">
        <v>240</v>
      </c>
      <c r="C19" s="52" t="s">
        <v>205</v>
      </c>
      <c r="D19" s="91">
        <v>326800</v>
      </c>
    </row>
    <row r="20" spans="1:4" ht="141.75">
      <c r="A20" s="53" t="s">
        <v>243</v>
      </c>
      <c r="B20" s="52" t="s">
        <v>240</v>
      </c>
      <c r="C20" s="52" t="s">
        <v>206</v>
      </c>
      <c r="D20" s="91">
        <v>15980</v>
      </c>
    </row>
    <row r="21" spans="1:4" ht="126">
      <c r="A21" s="53" t="s">
        <v>244</v>
      </c>
      <c r="B21" s="52" t="s">
        <v>240</v>
      </c>
      <c r="C21" s="52" t="s">
        <v>207</v>
      </c>
      <c r="D21" s="90">
        <v>1420</v>
      </c>
    </row>
    <row r="22" spans="1:4" ht="173.25">
      <c r="A22" s="53" t="s">
        <v>246</v>
      </c>
      <c r="B22" s="52" t="s">
        <v>247</v>
      </c>
      <c r="C22" s="52" t="s">
        <v>205</v>
      </c>
      <c r="D22" s="90">
        <v>858580</v>
      </c>
    </row>
    <row r="23" spans="1:4" ht="178.5" customHeight="1">
      <c r="A23" s="53" t="s">
        <v>251</v>
      </c>
      <c r="B23" s="52" t="s">
        <v>250</v>
      </c>
      <c r="C23" s="52" t="s">
        <v>205</v>
      </c>
      <c r="D23" s="90">
        <v>3372000</v>
      </c>
    </row>
    <row r="24" spans="1:4" ht="133.5" customHeight="1">
      <c r="A24" s="53" t="s">
        <v>252</v>
      </c>
      <c r="B24" s="52" t="s">
        <v>250</v>
      </c>
      <c r="C24" s="52" t="s">
        <v>206</v>
      </c>
      <c r="D24" s="90">
        <v>671303</v>
      </c>
    </row>
    <row r="25" spans="1:4" ht="111.75" customHeight="1">
      <c r="A25" s="53" t="s">
        <v>253</v>
      </c>
      <c r="B25" s="52" t="s">
        <v>250</v>
      </c>
      <c r="C25" s="52" t="s">
        <v>207</v>
      </c>
      <c r="D25" s="90">
        <v>14600</v>
      </c>
    </row>
    <row r="26" spans="1:4" ht="157.5">
      <c r="A26" s="53" t="s">
        <v>255</v>
      </c>
      <c r="B26" s="52" t="s">
        <v>254</v>
      </c>
      <c r="C26" s="52" t="s">
        <v>43</v>
      </c>
      <c r="D26" s="90">
        <v>87429</v>
      </c>
    </row>
    <row r="27" spans="1:4" ht="189">
      <c r="A27" s="53" t="s">
        <v>256</v>
      </c>
      <c r="B27" s="52" t="s">
        <v>324</v>
      </c>
      <c r="C27" s="52" t="s">
        <v>43</v>
      </c>
      <c r="D27" s="90">
        <v>57433</v>
      </c>
    </row>
    <row r="28" spans="1:4" ht="299.25">
      <c r="A28" s="53" t="s">
        <v>257</v>
      </c>
      <c r="B28" s="52" t="s">
        <v>325</v>
      </c>
      <c r="C28" s="52" t="s">
        <v>43</v>
      </c>
      <c r="D28" s="90">
        <v>119530.67</v>
      </c>
    </row>
    <row r="29" spans="1:4" ht="157.5">
      <c r="A29" s="53" t="s">
        <v>449</v>
      </c>
      <c r="B29" s="52" t="s">
        <v>326</v>
      </c>
      <c r="C29" s="52" t="s">
        <v>43</v>
      </c>
      <c r="D29" s="90">
        <v>115696.67</v>
      </c>
    </row>
    <row r="30" spans="1:4" ht="47.25">
      <c r="A30" s="50" t="s">
        <v>352</v>
      </c>
      <c r="B30" s="57" t="s">
        <v>353</v>
      </c>
      <c r="C30" s="57"/>
      <c r="D30" s="102">
        <f>D31+D34+D37+D40+D42</f>
        <v>1663000</v>
      </c>
    </row>
    <row r="31" spans="1:4" ht="31.5">
      <c r="A31" s="50" t="s">
        <v>357</v>
      </c>
      <c r="B31" s="57" t="s">
        <v>354</v>
      </c>
      <c r="C31" s="57"/>
      <c r="D31" s="102">
        <f>D32+D33</f>
        <v>1243000</v>
      </c>
    </row>
    <row r="32" spans="1:4" ht="141.75">
      <c r="A32" s="53" t="s">
        <v>266</v>
      </c>
      <c r="B32" s="52" t="s">
        <v>267</v>
      </c>
      <c r="C32" s="52" t="s">
        <v>206</v>
      </c>
      <c r="D32" s="91">
        <v>1043000</v>
      </c>
    </row>
    <row r="33" spans="1:4" ht="126">
      <c r="A33" s="53" t="s">
        <v>268</v>
      </c>
      <c r="B33" s="52" t="s">
        <v>267</v>
      </c>
      <c r="C33" s="52" t="s">
        <v>207</v>
      </c>
      <c r="D33" s="91">
        <v>200000</v>
      </c>
    </row>
    <row r="34" spans="1:4" ht="31.5">
      <c r="A34" s="58" t="s">
        <v>361</v>
      </c>
      <c r="B34" s="57" t="s">
        <v>356</v>
      </c>
      <c r="C34" s="57"/>
      <c r="D34" s="92">
        <f>D35+D36</f>
        <v>81000</v>
      </c>
    </row>
    <row r="35" spans="1:4" ht="105">
      <c r="A35" s="63" t="s">
        <v>269</v>
      </c>
      <c r="B35" s="82" t="s">
        <v>270</v>
      </c>
      <c r="C35" s="82" t="s">
        <v>206</v>
      </c>
      <c r="D35" s="108">
        <v>26000</v>
      </c>
    </row>
    <row r="36" spans="1:4" ht="94.5">
      <c r="A36" s="53" t="s">
        <v>271</v>
      </c>
      <c r="B36" s="52" t="s">
        <v>270</v>
      </c>
      <c r="C36" s="52" t="s">
        <v>207</v>
      </c>
      <c r="D36" s="109">
        <v>55000</v>
      </c>
    </row>
    <row r="37" spans="1:4" ht="31.5">
      <c r="A37" s="110" t="s">
        <v>355</v>
      </c>
      <c r="B37" s="83" t="s">
        <v>360</v>
      </c>
      <c r="C37" s="83"/>
      <c r="D37" s="111">
        <f>D38+D39</f>
        <v>150000</v>
      </c>
    </row>
    <row r="38" spans="1:4" ht="105">
      <c r="A38" s="63" t="s">
        <v>272</v>
      </c>
      <c r="B38" s="52" t="s">
        <v>274</v>
      </c>
      <c r="C38" s="52" t="s">
        <v>206</v>
      </c>
      <c r="D38" s="91">
        <v>77200</v>
      </c>
    </row>
    <row r="39" spans="1:4" ht="94.5">
      <c r="A39" s="53" t="s">
        <v>273</v>
      </c>
      <c r="B39" s="52" t="s">
        <v>274</v>
      </c>
      <c r="C39" s="52" t="s">
        <v>207</v>
      </c>
      <c r="D39" s="91">
        <v>72800</v>
      </c>
    </row>
    <row r="40" spans="1:4" ht="33.75" customHeight="1">
      <c r="A40" s="71" t="s">
        <v>358</v>
      </c>
      <c r="B40" s="57" t="s">
        <v>363</v>
      </c>
      <c r="C40" s="57"/>
      <c r="D40" s="102">
        <f>D41</f>
        <v>0</v>
      </c>
    </row>
    <row r="41" spans="1:4" ht="141.75">
      <c r="A41" s="53" t="s">
        <v>362</v>
      </c>
      <c r="B41" s="52" t="s">
        <v>276</v>
      </c>
      <c r="C41" s="52" t="s">
        <v>210</v>
      </c>
      <c r="D41" s="91">
        <v>0</v>
      </c>
    </row>
    <row r="42" spans="1:4" ht="31.5">
      <c r="A42" s="50" t="s">
        <v>359</v>
      </c>
      <c r="B42" s="57" t="s">
        <v>364</v>
      </c>
      <c r="C42" s="57"/>
      <c r="D42" s="102">
        <f>D43</f>
        <v>189000</v>
      </c>
    </row>
    <row r="43" spans="1:4" ht="105" customHeight="1">
      <c r="A43" s="54" t="s">
        <v>277</v>
      </c>
      <c r="B43" s="52" t="s">
        <v>278</v>
      </c>
      <c r="C43" s="52" t="s">
        <v>211</v>
      </c>
      <c r="D43" s="103">
        <v>189000</v>
      </c>
    </row>
    <row r="44" spans="1:4" ht="63">
      <c r="A44" s="50" t="s">
        <v>365</v>
      </c>
      <c r="B44" s="57" t="s">
        <v>366</v>
      </c>
      <c r="C44" s="57"/>
      <c r="D44" s="92">
        <f>D45</f>
        <v>270000</v>
      </c>
    </row>
    <row r="45" spans="1:4" ht="31.5">
      <c r="A45" s="50" t="s">
        <v>367</v>
      </c>
      <c r="B45" s="57" t="s">
        <v>368</v>
      </c>
      <c r="C45" s="57"/>
      <c r="D45" s="92">
        <f>D46</f>
        <v>270000</v>
      </c>
    </row>
    <row r="46" spans="1:4" ht="150">
      <c r="A46" s="54" t="s">
        <v>280</v>
      </c>
      <c r="B46" s="52" t="s">
        <v>279</v>
      </c>
      <c r="C46" s="52" t="s">
        <v>206</v>
      </c>
      <c r="D46" s="93">
        <v>270000</v>
      </c>
    </row>
    <row r="47" spans="1:4" ht="78.75">
      <c r="A47" s="58" t="s">
        <v>370</v>
      </c>
      <c r="B47" s="57" t="s">
        <v>369</v>
      </c>
      <c r="C47" s="57"/>
      <c r="D47" s="92">
        <f>D48+D50+D53</f>
        <v>300000</v>
      </c>
    </row>
    <row r="48" spans="1:4" ht="94.5">
      <c r="A48" s="58" t="s">
        <v>371</v>
      </c>
      <c r="B48" s="57" t="s">
        <v>372</v>
      </c>
      <c r="C48" s="57"/>
      <c r="D48" s="92">
        <f>D49</f>
        <v>100000</v>
      </c>
    </row>
    <row r="49" spans="1:4" ht="228" customHeight="1">
      <c r="A49" s="107" t="s">
        <v>281</v>
      </c>
      <c r="B49" s="82" t="s">
        <v>282</v>
      </c>
      <c r="C49" s="82" t="s">
        <v>206</v>
      </c>
      <c r="D49" s="108">
        <v>100000</v>
      </c>
    </row>
    <row r="50" spans="1:4" ht="110.25">
      <c r="A50" s="59" t="s">
        <v>373</v>
      </c>
      <c r="B50" s="57" t="s">
        <v>374</v>
      </c>
      <c r="C50" s="57"/>
      <c r="D50" s="113">
        <f>D51+D52</f>
        <v>150000</v>
      </c>
    </row>
    <row r="51" spans="1:4" ht="204.75">
      <c r="A51" s="53" t="s">
        <v>283</v>
      </c>
      <c r="B51" s="62" t="s">
        <v>284</v>
      </c>
      <c r="C51" s="62" t="s">
        <v>206</v>
      </c>
      <c r="D51" s="112">
        <v>50000</v>
      </c>
    </row>
    <row r="52" spans="1:4" ht="220.5">
      <c r="A52" s="53" t="s">
        <v>286</v>
      </c>
      <c r="B52" s="62" t="s">
        <v>285</v>
      </c>
      <c r="C52" s="62" t="s">
        <v>206</v>
      </c>
      <c r="D52" s="94">
        <v>100000</v>
      </c>
    </row>
    <row r="53" spans="1:4" ht="63">
      <c r="A53" s="58" t="s">
        <v>375</v>
      </c>
      <c r="B53" s="57" t="s">
        <v>376</v>
      </c>
      <c r="C53" s="57"/>
      <c r="D53" s="92">
        <f>D54</f>
        <v>50000</v>
      </c>
    </row>
    <row r="54" spans="1:4" ht="150">
      <c r="A54" s="54" t="s">
        <v>287</v>
      </c>
      <c r="B54" s="52" t="s">
        <v>288</v>
      </c>
      <c r="C54" s="52" t="s">
        <v>206</v>
      </c>
      <c r="D54" s="93">
        <v>50000</v>
      </c>
    </row>
    <row r="55" spans="1:4" ht="47.25">
      <c r="A55" s="50" t="s">
        <v>377</v>
      </c>
      <c r="B55" s="57" t="s">
        <v>379</v>
      </c>
      <c r="C55" s="57"/>
      <c r="D55" s="92">
        <f>D56+D60</f>
        <v>8480600</v>
      </c>
    </row>
    <row r="56" spans="1:4" ht="31.5">
      <c r="A56" s="50" t="s">
        <v>378</v>
      </c>
      <c r="B56" s="57" t="s">
        <v>380</v>
      </c>
      <c r="C56" s="57"/>
      <c r="D56" s="92">
        <f>D57+D58+D59</f>
        <v>5823000</v>
      </c>
    </row>
    <row r="57" spans="1:4" ht="135">
      <c r="A57" s="54" t="s">
        <v>337</v>
      </c>
      <c r="B57" s="52" t="s">
        <v>469</v>
      </c>
      <c r="C57" s="52" t="s">
        <v>206</v>
      </c>
      <c r="D57" s="93">
        <v>5593000</v>
      </c>
    </row>
    <row r="58" spans="1:4" ht="120">
      <c r="A58" s="54" t="s">
        <v>332</v>
      </c>
      <c r="B58" s="52" t="s">
        <v>470</v>
      </c>
      <c r="C58" s="52" t="s">
        <v>206</v>
      </c>
      <c r="D58" s="93">
        <v>130000</v>
      </c>
    </row>
    <row r="59" spans="1:4" ht="120">
      <c r="A59" s="54" t="s">
        <v>331</v>
      </c>
      <c r="B59" s="52" t="s">
        <v>471</v>
      </c>
      <c r="C59" s="52" t="s">
        <v>206</v>
      </c>
      <c r="D59" s="93">
        <v>100000</v>
      </c>
    </row>
    <row r="60" spans="1:4" ht="31.5">
      <c r="A60" s="50" t="s">
        <v>381</v>
      </c>
      <c r="B60" s="57" t="s">
        <v>382</v>
      </c>
      <c r="C60" s="57"/>
      <c r="D60" s="92">
        <f>D61+D62+D63</f>
        <v>2657600</v>
      </c>
    </row>
    <row r="61" spans="1:4" ht="120">
      <c r="A61" s="63" t="s">
        <v>333</v>
      </c>
      <c r="B61" s="52" t="s">
        <v>472</v>
      </c>
      <c r="C61" s="52" t="s">
        <v>206</v>
      </c>
      <c r="D61" s="95">
        <v>2457600</v>
      </c>
    </row>
    <row r="62" spans="1:4" ht="120">
      <c r="A62" s="63" t="s">
        <v>335</v>
      </c>
      <c r="B62" s="52" t="s">
        <v>473</v>
      </c>
      <c r="C62" s="52" t="s">
        <v>206</v>
      </c>
      <c r="D62" s="95">
        <v>100000</v>
      </c>
    </row>
    <row r="63" spans="1:4" ht="105">
      <c r="A63" s="81" t="s">
        <v>336</v>
      </c>
      <c r="B63" s="82" t="s">
        <v>474</v>
      </c>
      <c r="C63" s="82" t="s">
        <v>206</v>
      </c>
      <c r="D63" s="105">
        <v>100000</v>
      </c>
    </row>
    <row r="64" spans="1:4" ht="63">
      <c r="A64" s="145" t="s">
        <v>462</v>
      </c>
      <c r="B64" s="149" t="s">
        <v>465</v>
      </c>
      <c r="C64" s="82"/>
      <c r="D64" s="148">
        <f>D68+D65</f>
        <v>3227196</v>
      </c>
    </row>
    <row r="65" spans="1:4" ht="23.25" customHeight="1">
      <c r="A65" s="145" t="s">
        <v>463</v>
      </c>
      <c r="B65" s="149" t="s">
        <v>466</v>
      </c>
      <c r="C65" s="82"/>
      <c r="D65" s="148">
        <f>D66+D67</f>
        <v>150000</v>
      </c>
    </row>
    <row r="66" spans="1:4" ht="167.25" customHeight="1">
      <c r="A66" s="54" t="s">
        <v>452</v>
      </c>
      <c r="B66" s="52" t="s">
        <v>453</v>
      </c>
      <c r="C66" s="52" t="s">
        <v>206</v>
      </c>
      <c r="D66" s="93">
        <v>142200</v>
      </c>
    </row>
    <row r="67" spans="1:4" ht="105">
      <c r="A67" s="54" t="s">
        <v>454</v>
      </c>
      <c r="B67" s="52" t="s">
        <v>455</v>
      </c>
      <c r="C67" s="52" t="s">
        <v>206</v>
      </c>
      <c r="D67" s="93">
        <v>7800</v>
      </c>
    </row>
    <row r="68" spans="1:4" ht="48" thickBot="1">
      <c r="A68" s="145" t="s">
        <v>464</v>
      </c>
      <c r="B68" s="149" t="s">
        <v>467</v>
      </c>
      <c r="C68" s="82"/>
      <c r="D68" s="148">
        <f>D69+D70+D71</f>
        <v>3077196</v>
      </c>
    </row>
    <row r="69" spans="1:4" ht="210.75" thickBot="1">
      <c r="A69" s="146" t="s">
        <v>459</v>
      </c>
      <c r="B69" s="56" t="s">
        <v>456</v>
      </c>
      <c r="C69" s="56" t="s">
        <v>207</v>
      </c>
      <c r="D69" s="147">
        <v>827196</v>
      </c>
    </row>
    <row r="70" spans="1:4" ht="120">
      <c r="A70" s="60" t="s">
        <v>460</v>
      </c>
      <c r="B70" s="62" t="s">
        <v>457</v>
      </c>
      <c r="C70" s="62" t="s">
        <v>207</v>
      </c>
      <c r="D70" s="94">
        <v>1900000</v>
      </c>
    </row>
    <row r="71" spans="1:4" ht="120">
      <c r="A71" s="60" t="s">
        <v>461</v>
      </c>
      <c r="B71" s="62" t="s">
        <v>458</v>
      </c>
      <c r="C71" s="62" t="s">
        <v>206</v>
      </c>
      <c r="D71" s="94">
        <v>350000</v>
      </c>
    </row>
    <row r="72" spans="1:4" ht="47.25">
      <c r="A72" s="152" t="s">
        <v>486</v>
      </c>
      <c r="B72" s="153" t="s">
        <v>488</v>
      </c>
      <c r="C72" s="153"/>
      <c r="D72" s="113">
        <f>D73</f>
        <v>202000</v>
      </c>
    </row>
    <row r="73" spans="1:4" ht="31.5">
      <c r="A73" s="154" t="s">
        <v>485</v>
      </c>
      <c r="B73" s="149" t="s">
        <v>487</v>
      </c>
      <c r="C73" s="149"/>
      <c r="D73" s="148">
        <f>D74+D75+D76</f>
        <v>202000</v>
      </c>
    </row>
    <row r="74" spans="1:4" ht="135" customHeight="1">
      <c r="A74" s="54" t="s">
        <v>484</v>
      </c>
      <c r="B74" s="82" t="s">
        <v>468</v>
      </c>
      <c r="C74" s="82" t="s">
        <v>206</v>
      </c>
      <c r="D74" s="128">
        <v>200000</v>
      </c>
    </row>
    <row r="75" spans="1:4" ht="167.25" customHeight="1">
      <c r="A75" s="127" t="s">
        <v>489</v>
      </c>
      <c r="B75" s="52" t="s">
        <v>482</v>
      </c>
      <c r="C75" s="52" t="s">
        <v>206</v>
      </c>
      <c r="D75" s="128">
        <v>1000</v>
      </c>
    </row>
    <row r="76" spans="1:4" ht="164.25" customHeight="1">
      <c r="A76" s="127" t="s">
        <v>490</v>
      </c>
      <c r="B76" s="82" t="s">
        <v>483</v>
      </c>
      <c r="C76" s="82" t="s">
        <v>206</v>
      </c>
      <c r="D76" s="128">
        <v>1000</v>
      </c>
    </row>
    <row r="77" spans="1:4" ht="47.25">
      <c r="A77" s="154" t="s">
        <v>511</v>
      </c>
      <c r="B77" s="149" t="s">
        <v>513</v>
      </c>
      <c r="C77" s="149"/>
      <c r="D77" s="148">
        <f>D78+D85</f>
        <v>9807032</v>
      </c>
    </row>
    <row r="78" spans="1:4" ht="47.25">
      <c r="A78" s="154" t="s">
        <v>512</v>
      </c>
      <c r="B78" s="149" t="s">
        <v>514</v>
      </c>
      <c r="C78" s="149"/>
      <c r="D78" s="148">
        <f>D79+D80+D81+D82+D83+D84</f>
        <v>8195697</v>
      </c>
    </row>
    <row r="79" spans="1:4" ht="194.25" customHeight="1">
      <c r="A79" s="63" t="s">
        <v>499</v>
      </c>
      <c r="B79" s="52" t="s">
        <v>475</v>
      </c>
      <c r="C79" s="52" t="s">
        <v>205</v>
      </c>
      <c r="D79" s="95">
        <v>4031700</v>
      </c>
    </row>
    <row r="80" spans="1:4" ht="147" customHeight="1">
      <c r="A80" s="63" t="s">
        <v>500</v>
      </c>
      <c r="B80" s="52" t="s">
        <v>475</v>
      </c>
      <c r="C80" s="52" t="s">
        <v>206</v>
      </c>
      <c r="D80" s="95">
        <v>3757104</v>
      </c>
    </row>
    <row r="81" spans="1:4" ht="3.75" customHeight="1" thickBot="1">
      <c r="A81" s="63"/>
      <c r="B81" s="52"/>
      <c r="C81" s="52"/>
      <c r="D81" s="150"/>
    </row>
    <row r="82" spans="1:4" ht="144" customHeight="1" thickBot="1">
      <c r="A82" s="40" t="s">
        <v>506</v>
      </c>
      <c r="B82" s="52" t="s">
        <v>475</v>
      </c>
      <c r="C82" s="56" t="s">
        <v>207</v>
      </c>
      <c r="D82" s="96">
        <v>161700</v>
      </c>
    </row>
    <row r="83" spans="1:4" ht="207.75" customHeight="1">
      <c r="A83" s="41" t="s">
        <v>507</v>
      </c>
      <c r="B83" s="52" t="s">
        <v>477</v>
      </c>
      <c r="C83" s="52" t="s">
        <v>205</v>
      </c>
      <c r="D83" s="95">
        <v>242693</v>
      </c>
    </row>
    <row r="84" spans="1:4" ht="216.75" customHeight="1">
      <c r="A84" s="123" t="s">
        <v>508</v>
      </c>
      <c r="B84" s="52" t="s">
        <v>478</v>
      </c>
      <c r="C84" s="52" t="s">
        <v>205</v>
      </c>
      <c r="D84" s="95">
        <v>2500</v>
      </c>
    </row>
    <row r="85" spans="1:4" ht="36" customHeight="1">
      <c r="A85" s="69" t="s">
        <v>515</v>
      </c>
      <c r="B85" s="57" t="s">
        <v>516</v>
      </c>
      <c r="C85" s="153"/>
      <c r="D85" s="157">
        <f>D86+D87+D88+D89+D90+D91+D92</f>
        <v>1611335</v>
      </c>
    </row>
    <row r="86" spans="1:4" ht="165">
      <c r="A86" s="63" t="s">
        <v>501</v>
      </c>
      <c r="B86" s="52" t="s">
        <v>476</v>
      </c>
      <c r="C86" s="52" t="s">
        <v>205</v>
      </c>
      <c r="D86" s="95">
        <v>877740</v>
      </c>
    </row>
    <row r="87" spans="1:4" ht="120">
      <c r="A87" s="63" t="s">
        <v>502</v>
      </c>
      <c r="B87" s="52" t="s">
        <v>476</v>
      </c>
      <c r="C87" s="52" t="s">
        <v>206</v>
      </c>
      <c r="D87" s="95">
        <v>573488</v>
      </c>
    </row>
    <row r="88" spans="1:4" ht="3.75" customHeight="1" thickBot="1">
      <c r="A88" s="63"/>
      <c r="B88" s="52"/>
      <c r="C88" s="52"/>
      <c r="D88" s="150"/>
    </row>
    <row r="89" spans="1:4" ht="111" thickBot="1">
      <c r="A89" s="40" t="s">
        <v>503</v>
      </c>
      <c r="B89" s="52" t="s">
        <v>476</v>
      </c>
      <c r="C89" s="52" t="s">
        <v>207</v>
      </c>
      <c r="D89" s="95">
        <v>8500</v>
      </c>
    </row>
    <row r="90" spans="1:4" ht="189.75" thickBot="1">
      <c r="A90" s="136" t="s">
        <v>504</v>
      </c>
      <c r="B90" s="52" t="s">
        <v>479</v>
      </c>
      <c r="C90" s="52" t="s">
        <v>205</v>
      </c>
      <c r="D90" s="95">
        <v>148107</v>
      </c>
    </row>
    <row r="91" spans="1:4" ht="189">
      <c r="A91" s="41" t="s">
        <v>505</v>
      </c>
      <c r="B91" s="52" t="s">
        <v>480</v>
      </c>
      <c r="C91" s="52" t="s">
        <v>205</v>
      </c>
      <c r="D91" s="95">
        <v>1500</v>
      </c>
    </row>
    <row r="92" spans="1:4" ht="110.25">
      <c r="A92" s="123" t="s">
        <v>509</v>
      </c>
      <c r="B92" s="52" t="s">
        <v>481</v>
      </c>
      <c r="C92" s="52" t="s">
        <v>206</v>
      </c>
      <c r="D92" s="95">
        <v>2000</v>
      </c>
    </row>
    <row r="93" spans="1:4" ht="47.25">
      <c r="A93" s="129" t="s">
        <v>416</v>
      </c>
      <c r="B93" s="83" t="s">
        <v>208</v>
      </c>
      <c r="C93" s="83"/>
      <c r="D93" s="106">
        <f>D96+D98+D100+D94</f>
        <v>6574912.63</v>
      </c>
    </row>
    <row r="94" spans="1:7" ht="31.5">
      <c r="A94" s="130" t="s">
        <v>417</v>
      </c>
      <c r="B94" s="57" t="s">
        <v>421</v>
      </c>
      <c r="C94" s="57"/>
      <c r="D94" s="104">
        <f>D95</f>
        <v>2900000</v>
      </c>
      <c r="G94" s="131"/>
    </row>
    <row r="95" spans="1:7" ht="90">
      <c r="A95" s="54" t="s">
        <v>410</v>
      </c>
      <c r="B95" s="52" t="s">
        <v>409</v>
      </c>
      <c r="C95" s="52" t="s">
        <v>206</v>
      </c>
      <c r="D95" s="95">
        <v>2900000</v>
      </c>
      <c r="G95" s="131"/>
    </row>
    <row r="96" spans="1:7" ht="31.5">
      <c r="A96" s="58" t="s">
        <v>418</v>
      </c>
      <c r="B96" s="57" t="s">
        <v>422</v>
      </c>
      <c r="C96" s="57"/>
      <c r="D96" s="104">
        <f>D97</f>
        <v>100000</v>
      </c>
      <c r="G96" s="131"/>
    </row>
    <row r="97" spans="1:7" ht="90">
      <c r="A97" s="54" t="s">
        <v>411</v>
      </c>
      <c r="B97" s="52" t="s">
        <v>412</v>
      </c>
      <c r="C97" s="52" t="s">
        <v>206</v>
      </c>
      <c r="D97" s="95">
        <v>100000</v>
      </c>
      <c r="G97" s="131"/>
    </row>
    <row r="98" spans="1:7" ht="31.5">
      <c r="A98" s="58" t="s">
        <v>419</v>
      </c>
      <c r="B98" s="57" t="s">
        <v>423</v>
      </c>
      <c r="C98" s="57"/>
      <c r="D98" s="104">
        <f>D99</f>
        <v>240000</v>
      </c>
      <c r="G98" s="133"/>
    </row>
    <row r="99" spans="1:4" ht="90">
      <c r="A99" s="54" t="s">
        <v>414</v>
      </c>
      <c r="B99" s="52" t="s">
        <v>213</v>
      </c>
      <c r="C99" s="52" t="s">
        <v>206</v>
      </c>
      <c r="D99" s="95">
        <v>240000</v>
      </c>
    </row>
    <row r="100" spans="1:4" ht="31.5">
      <c r="A100" s="58" t="s">
        <v>420</v>
      </c>
      <c r="B100" s="57" t="s">
        <v>424</v>
      </c>
      <c r="C100" s="57"/>
      <c r="D100" s="104">
        <f>D101</f>
        <v>3334912.63</v>
      </c>
    </row>
    <row r="101" spans="1:4" ht="110.25">
      <c r="A101" s="53" t="s">
        <v>415</v>
      </c>
      <c r="B101" s="52" t="s">
        <v>214</v>
      </c>
      <c r="C101" s="52" t="s">
        <v>206</v>
      </c>
      <c r="D101" s="93">
        <v>3334912.63</v>
      </c>
    </row>
    <row r="102" spans="1:4" ht="31.5">
      <c r="A102" s="58" t="s">
        <v>383</v>
      </c>
      <c r="B102" s="57" t="s">
        <v>209</v>
      </c>
      <c r="C102" s="57"/>
      <c r="D102" s="102">
        <f>D103</f>
        <v>9166136</v>
      </c>
    </row>
    <row r="103" spans="1:4" ht="31.5">
      <c r="A103" s="58" t="s">
        <v>384</v>
      </c>
      <c r="B103" s="57" t="s">
        <v>385</v>
      </c>
      <c r="C103" s="57"/>
      <c r="D103" s="102">
        <f>D104+D105+D106+D107</f>
        <v>9166136</v>
      </c>
    </row>
    <row r="104" spans="1:4" ht="156.75" customHeight="1">
      <c r="A104" s="54" t="s">
        <v>320</v>
      </c>
      <c r="B104" s="52" t="s">
        <v>313</v>
      </c>
      <c r="C104" s="52" t="s">
        <v>206</v>
      </c>
      <c r="D104" s="93">
        <v>20710</v>
      </c>
    </row>
    <row r="105" spans="1:4" ht="135">
      <c r="A105" s="54" t="s">
        <v>321</v>
      </c>
      <c r="B105" s="52" t="s">
        <v>314</v>
      </c>
      <c r="C105" s="52" t="s">
        <v>206</v>
      </c>
      <c r="D105" s="93">
        <v>4120300</v>
      </c>
    </row>
    <row r="106" spans="1:4" ht="151.5" customHeight="1">
      <c r="A106" s="54" t="s">
        <v>319</v>
      </c>
      <c r="B106" s="52" t="s">
        <v>315</v>
      </c>
      <c r="C106" s="52" t="s">
        <v>210</v>
      </c>
      <c r="D106" s="91">
        <v>25126</v>
      </c>
    </row>
    <row r="107" spans="1:4" ht="153" customHeight="1" thickBot="1">
      <c r="A107" s="54" t="s">
        <v>322</v>
      </c>
      <c r="B107" s="52" t="s">
        <v>316</v>
      </c>
      <c r="C107" s="52" t="s">
        <v>210</v>
      </c>
      <c r="D107" s="93">
        <v>5000000</v>
      </c>
    </row>
    <row r="108" spans="1:4" ht="48" thickBot="1">
      <c r="A108" s="118" t="s">
        <v>386</v>
      </c>
      <c r="B108" s="119" t="s">
        <v>203</v>
      </c>
      <c r="C108" s="52"/>
      <c r="D108" s="124">
        <f>D110+D111+D112+D113+D114+D115+D116</f>
        <v>1711175</v>
      </c>
    </row>
    <row r="109" spans="1:4" ht="31.5">
      <c r="A109" s="121" t="s">
        <v>201</v>
      </c>
      <c r="B109" s="122" t="s">
        <v>402</v>
      </c>
      <c r="C109" s="52"/>
      <c r="D109" s="102">
        <f>D110+D111+D112+D113+D114+D115+D116</f>
        <v>1711175</v>
      </c>
    </row>
    <row r="110" spans="1:4" ht="123.75" customHeight="1">
      <c r="A110" s="54" t="s">
        <v>392</v>
      </c>
      <c r="B110" s="52" t="s">
        <v>387</v>
      </c>
      <c r="C110" s="52" t="s">
        <v>206</v>
      </c>
      <c r="D110" s="93">
        <v>0</v>
      </c>
    </row>
    <row r="111" spans="1:4" ht="90">
      <c r="A111" s="54" t="s">
        <v>393</v>
      </c>
      <c r="B111" s="52" t="s">
        <v>398</v>
      </c>
      <c r="C111" s="52" t="s">
        <v>206</v>
      </c>
      <c r="D111" s="91">
        <v>453875</v>
      </c>
    </row>
    <row r="112" spans="1:4" ht="51.75" customHeight="1">
      <c r="A112" s="54" t="s">
        <v>394</v>
      </c>
      <c r="B112" s="52" t="s">
        <v>399</v>
      </c>
      <c r="C112" s="52" t="s">
        <v>206</v>
      </c>
      <c r="D112" s="91">
        <v>50000</v>
      </c>
    </row>
    <row r="113" spans="1:4" ht="85.5" customHeight="1">
      <c r="A113" s="54" t="s">
        <v>291</v>
      </c>
      <c r="B113" s="52" t="s">
        <v>400</v>
      </c>
      <c r="C113" s="52" t="s">
        <v>206</v>
      </c>
      <c r="D113" s="120">
        <v>147300</v>
      </c>
    </row>
    <row r="114" spans="1:4" ht="66" customHeight="1">
      <c r="A114" s="54" t="s">
        <v>395</v>
      </c>
      <c r="B114" s="52" t="s">
        <v>401</v>
      </c>
      <c r="C114" s="52" t="s">
        <v>206</v>
      </c>
      <c r="D114" s="91">
        <v>50000</v>
      </c>
    </row>
    <row r="115" spans="1:4" ht="141" customHeight="1">
      <c r="A115" s="123" t="s">
        <v>405</v>
      </c>
      <c r="B115" s="52" t="s">
        <v>403</v>
      </c>
      <c r="C115" s="52" t="s">
        <v>206</v>
      </c>
      <c r="D115" s="91">
        <v>1000000</v>
      </c>
    </row>
    <row r="116" spans="1:4" ht="150.75" customHeight="1" thickBot="1">
      <c r="A116" s="123" t="s">
        <v>406</v>
      </c>
      <c r="B116" s="52" t="s">
        <v>404</v>
      </c>
      <c r="C116" s="52" t="s">
        <v>206</v>
      </c>
      <c r="D116" s="91">
        <v>10000</v>
      </c>
    </row>
    <row r="117" spans="1:4" ht="16.5" thickBot="1">
      <c r="A117" s="64" t="s">
        <v>44</v>
      </c>
      <c r="B117" s="67"/>
      <c r="C117" s="67"/>
      <c r="D117" s="97">
        <f>D10+D30+D44+D47+D64+D72+D77+D93+D102+D108+D55</f>
        <v>48144333.97</v>
      </c>
    </row>
  </sheetData>
  <sheetProtection/>
  <mergeCells count="9">
    <mergeCell ref="A8:A9"/>
    <mergeCell ref="B8:B9"/>
    <mergeCell ref="C8:C9"/>
    <mergeCell ref="A1:D1"/>
    <mergeCell ref="A2:D2"/>
    <mergeCell ref="A3:D3"/>
    <mergeCell ref="A4:D4"/>
    <mergeCell ref="A5:D5"/>
    <mergeCell ref="A6:D6"/>
  </mergeCells>
  <printOptions/>
  <pageMargins left="0.9055118110236221"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Плес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Плес</dc:creator>
  <cp:keywords/>
  <dc:description/>
  <cp:lastModifiedBy>Ples</cp:lastModifiedBy>
  <cp:lastPrinted>2014-10-29T08:52:09Z</cp:lastPrinted>
  <dcterms:created xsi:type="dcterms:W3CDTF">2007-01-11T12:04:27Z</dcterms:created>
  <dcterms:modified xsi:type="dcterms:W3CDTF">2014-11-17T13:47:39Z</dcterms:modified>
  <cp:category/>
  <cp:version/>
  <cp:contentType/>
  <cp:contentStatus/>
</cp:coreProperties>
</file>