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es\Documents\Бюджет 2018\"/>
    </mc:Choice>
  </mc:AlternateContent>
  <bookViews>
    <workbookView xWindow="0" yWindow="0" windowWidth="24000" windowHeight="8535"/>
  </bookViews>
  <sheets>
    <sheet name="Прил.5 Распред.прогр" sheetId="1" r:id="rId1"/>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3" i="1" l="1"/>
  <c r="D149" i="1" s="1"/>
  <c r="D148" i="1" s="1"/>
  <c r="F149" i="1"/>
  <c r="E149" i="1"/>
  <c r="E148" i="1" s="1"/>
  <c r="F148" i="1"/>
  <c r="D137" i="1"/>
  <c r="D136" i="1" s="1"/>
  <c r="D135" i="1" s="1"/>
  <c r="F136" i="1"/>
  <c r="F135" i="1" s="1"/>
  <c r="E136" i="1"/>
  <c r="E135" i="1"/>
  <c r="F133" i="1"/>
  <c r="E133" i="1"/>
  <c r="D133" i="1"/>
  <c r="F131" i="1"/>
  <c r="E131" i="1"/>
  <c r="E130" i="1" s="1"/>
  <c r="D131" i="1"/>
  <c r="D130" i="1" s="1"/>
  <c r="F130" i="1"/>
  <c r="F119" i="1"/>
  <c r="F118" i="1" s="1"/>
  <c r="E119" i="1"/>
  <c r="E118" i="1" s="1"/>
  <c r="D119" i="1"/>
  <c r="D118" i="1"/>
  <c r="F116" i="1"/>
  <c r="E116" i="1"/>
  <c r="E115" i="1" s="1"/>
  <c r="D116" i="1"/>
  <c r="D115" i="1" s="1"/>
  <c r="F115" i="1"/>
  <c r="F111" i="1"/>
  <c r="F110" i="1" s="1"/>
  <c r="F109" i="1" s="1"/>
  <c r="E111" i="1"/>
  <c r="E110" i="1" s="1"/>
  <c r="E109" i="1" s="1"/>
  <c r="D111" i="1"/>
  <c r="D110" i="1"/>
  <c r="D109" i="1" s="1"/>
  <c r="D105" i="1"/>
  <c r="D101" i="1" s="1"/>
  <c r="D100" i="1" s="1"/>
  <c r="F101" i="1"/>
  <c r="E101" i="1"/>
  <c r="E100" i="1" s="1"/>
  <c r="F100" i="1"/>
  <c r="D98" i="1"/>
  <c r="D94" i="1" s="1"/>
  <c r="D93" i="1" s="1"/>
  <c r="D92" i="1" s="1"/>
  <c r="F94" i="1"/>
  <c r="F93" i="1" s="1"/>
  <c r="F92" i="1" s="1"/>
  <c r="E94" i="1"/>
  <c r="E93" i="1"/>
  <c r="E92" i="1" s="1"/>
  <c r="F88" i="1"/>
  <c r="E88" i="1"/>
  <c r="E87" i="1" s="1"/>
  <c r="E86" i="1" s="1"/>
  <c r="D88" i="1"/>
  <c r="D87" i="1" s="1"/>
  <c r="D86" i="1" s="1"/>
  <c r="F87" i="1"/>
  <c r="F86" i="1" s="1"/>
  <c r="F82" i="1"/>
  <c r="F81" i="1" s="1"/>
  <c r="E82" i="1"/>
  <c r="E81" i="1" s="1"/>
  <c r="D82" i="1"/>
  <c r="D81" i="1" s="1"/>
  <c r="F78" i="1"/>
  <c r="F77" i="1" s="1"/>
  <c r="F76" i="1" s="1"/>
  <c r="E78" i="1"/>
  <c r="D78" i="1"/>
  <c r="D77" i="1" s="1"/>
  <c r="D76" i="1" s="1"/>
  <c r="E77" i="1"/>
  <c r="F71" i="1"/>
  <c r="F69" i="1"/>
  <c r="F68" i="1" s="1"/>
  <c r="E69" i="1"/>
  <c r="E68" i="1" s="1"/>
  <c r="D69" i="1"/>
  <c r="D68" i="1" s="1"/>
  <c r="F63" i="1"/>
  <c r="F62" i="1" s="1"/>
  <c r="F61" i="1" s="1"/>
  <c r="E63" i="1"/>
  <c r="D63" i="1"/>
  <c r="D62" i="1" s="1"/>
  <c r="D61" i="1" s="1"/>
  <c r="E62" i="1"/>
  <c r="F59" i="1"/>
  <c r="E59" i="1"/>
  <c r="E58" i="1" s="1"/>
  <c r="D59" i="1"/>
  <c r="D58" i="1" s="1"/>
  <c r="F58" i="1"/>
  <c r="F55" i="1"/>
  <c r="F54" i="1" s="1"/>
  <c r="E55" i="1"/>
  <c r="E54" i="1" s="1"/>
  <c r="D55" i="1"/>
  <c r="D54" i="1"/>
  <c r="F52" i="1"/>
  <c r="E52" i="1"/>
  <c r="E51" i="1" s="1"/>
  <c r="E50" i="1" s="1"/>
  <c r="D52" i="1"/>
  <c r="D51" i="1" s="1"/>
  <c r="D50" i="1" s="1"/>
  <c r="F51" i="1"/>
  <c r="F47" i="1"/>
  <c r="F46" i="1" s="1"/>
  <c r="F45" i="1" s="1"/>
  <c r="E47" i="1"/>
  <c r="E46" i="1" s="1"/>
  <c r="E45" i="1" s="1"/>
  <c r="D47" i="1"/>
  <c r="D46" i="1" s="1"/>
  <c r="D45" i="1" s="1"/>
  <c r="F43" i="1"/>
  <c r="F42" i="1" s="1"/>
  <c r="F41" i="1" s="1"/>
  <c r="E43" i="1"/>
  <c r="E42" i="1" s="1"/>
  <c r="E41" i="1" s="1"/>
  <c r="D43" i="1"/>
  <c r="D42" i="1"/>
  <c r="D41" i="1" s="1"/>
  <c r="F36" i="1"/>
  <c r="F35" i="1" s="1"/>
  <c r="F34" i="1" s="1"/>
  <c r="E36" i="1"/>
  <c r="D36" i="1"/>
  <c r="D35" i="1" s="1"/>
  <c r="E35" i="1"/>
  <c r="F26" i="1"/>
  <c r="E26" i="1"/>
  <c r="D26" i="1"/>
  <c r="F24" i="1"/>
  <c r="E24" i="1"/>
  <c r="D24" i="1"/>
  <c r="F19" i="1"/>
  <c r="F18" i="1" s="1"/>
  <c r="E19" i="1"/>
  <c r="E18" i="1" s="1"/>
  <c r="D19" i="1"/>
  <c r="D18" i="1"/>
  <c r="F12" i="1"/>
  <c r="E12" i="1"/>
  <c r="E11" i="1" s="1"/>
  <c r="D12" i="1"/>
  <c r="D11" i="1" s="1"/>
  <c r="D7" i="1" s="1"/>
  <c r="F11" i="1"/>
  <c r="F8" i="1"/>
  <c r="F7" i="1" s="1"/>
  <c r="E8" i="1"/>
  <c r="E7" i="1" s="1"/>
  <c r="D8" i="1"/>
  <c r="D34" i="1" l="1"/>
  <c r="D155" i="1"/>
  <c r="F50" i="1"/>
  <c r="F155" i="1" s="1"/>
  <c r="E61" i="1"/>
  <c r="E76" i="1"/>
  <c r="E155" i="1"/>
  <c r="E34" i="1"/>
</calcChain>
</file>

<file path=xl/comments1.xml><?xml version="1.0" encoding="utf-8"?>
<comments xmlns="http://schemas.openxmlformats.org/spreadsheetml/2006/main">
  <authors>
    <author>Buhgalter 1</author>
  </authors>
  <commentList>
    <comment ref="A155" authorId="0" shapeId="0">
      <text>
        <r>
          <rPr>
            <b/>
            <sz val="8"/>
            <color indexed="81"/>
            <rFont val="Tahoma"/>
            <family val="2"/>
            <charset val="204"/>
          </rPr>
          <t>Buhgalter 1:</t>
        </r>
        <r>
          <rPr>
            <sz val="8"/>
            <color indexed="81"/>
            <rFont val="Tahoma"/>
            <family val="2"/>
            <charset val="204"/>
          </rPr>
          <t xml:space="preserve">
</t>
        </r>
      </text>
    </comment>
  </commentList>
</comments>
</file>

<file path=xl/sharedStrings.xml><?xml version="1.0" encoding="utf-8"?>
<sst xmlns="http://schemas.openxmlformats.org/spreadsheetml/2006/main" count="389" uniqueCount="297">
  <si>
    <t>Наименование</t>
  </si>
  <si>
    <t>Код целевой статьи</t>
  </si>
  <si>
    <t>Код вида расходов</t>
  </si>
  <si>
    <t>2018г., руб.</t>
  </si>
  <si>
    <t>2019г., руб.</t>
  </si>
  <si>
    <t>2020г., руб.</t>
  </si>
  <si>
    <t>Муниципальная программа Плесского городского поселения "Совершенствование местного самоуправления Плесского городского поселения"</t>
  </si>
  <si>
    <t>0100000000</t>
  </si>
  <si>
    <t>Подпрограмма "Развитие муниципальной службы Плесского городского поселения"</t>
  </si>
  <si>
    <t>0110000000</t>
  </si>
  <si>
    <t>Основное мероприятие " Профессиональная подготовка, переподготовка и повышение квалификации"</t>
  </si>
  <si>
    <t>0110100000</t>
  </si>
  <si>
    <t>Мероприятия по профессиональной подготовке, переподготовке и повышению квалификации (Закупка товаров, работ и услуг для государственных (муниципальных) нужд)</t>
  </si>
  <si>
    <t>0110120200</t>
  </si>
  <si>
    <t>200</t>
  </si>
  <si>
    <t>Подпрограмма "Открытая информационная политика органов местного самоуправления Плёсского городского поселения"</t>
  </si>
  <si>
    <t>0120000000</t>
  </si>
  <si>
    <t>Основное мероприятие " Информатизация и освещение деятельности органов местного самоуправления"</t>
  </si>
  <si>
    <t>0120100000</t>
  </si>
  <si>
    <t>Информатизация и освещение деятельности законодательного (представительного) органа городского поселения . (Закупка товаров, работ и услуг для государственных (муниципальных) нужд)</t>
  </si>
  <si>
    <t>0120100010</t>
  </si>
  <si>
    <t>Информатизация и освещение деятельности  исполнительного органа городского поселения. (Закупка товаров, работ и услуг для государственных (муниципальных) нужд)</t>
  </si>
  <si>
    <t>0120100030</t>
  </si>
  <si>
    <t>Повышение эффективности системы муниципального управления и инвестиционного потенциала городского поселения.(Закупка  товаров,  работ  и  услуг  для государственных  (муниципальных) нужд)</t>
  </si>
  <si>
    <t>0120120020</t>
  </si>
  <si>
    <t>Повышение эффективности системы муниципального управления и инвестиционного потенциала городского поселения. (Иные бюджетные ассигнования).</t>
  </si>
  <si>
    <t>800</t>
  </si>
  <si>
    <t>Освещение деятельности органов местного самоуправления   городского поселения, взаимодействие с населением. (Закупка  товаров,  работ  и  услуг  для государственных  (муниципальных) нужд)</t>
  </si>
  <si>
    <t>0120120030</t>
  </si>
  <si>
    <t>Подпрограмма "Обеспечение деятельности органов местного самоуправления Плесского городского поселения"</t>
  </si>
  <si>
    <t>0130000000</t>
  </si>
  <si>
    <t>Основное мероприятие " Обеспечение деятельности  законодательного (представительного) органа городского поселения"</t>
  </si>
  <si>
    <t>0130100000</t>
  </si>
  <si>
    <t>Обеспечение функций  законодательного (представительного) органа городского поселения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 )</t>
  </si>
  <si>
    <t>0130100010</t>
  </si>
  <si>
    <t>100</t>
  </si>
  <si>
    <t>Обеспечение функций  законодательного (представительного) органа городского поселения . (Закупка товаров, работ и услуг для государственных (муниципальных) нужд)</t>
  </si>
  <si>
    <t>Обеспечение функций  законодательного (представительного) органа городского поселения .  (Иные бюджетные ассигнования)</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</si>
  <si>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внешнему контролю за исполнением бюджета . (Межбюджетные трансферы)</t>
  </si>
  <si>
    <t>0130100080</t>
  </si>
  <si>
    <t>500</t>
  </si>
  <si>
    <t>Основное мероприятие "Обеспечение деятельности Главы Плесского городского поселения"</t>
  </si>
  <si>
    <t>0130200000</t>
  </si>
  <si>
    <t>Глава администрации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</si>
  <si>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0130200020</t>
  </si>
  <si>
    <t>Основное мероприятие "Обеспечение функций исполнительного органа городского поселения"</t>
  </si>
  <si>
    <t>0130300000</t>
  </si>
  <si>
    <t>Обеспечение функций исполнительного органа городского поселения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</si>
  <si>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0130300030</t>
  </si>
  <si>
    <t>Обеспечение функций исполнительного органа городского поселения .  (Закупка товаров, работ и услуг для государственных (муниципальных) нужд)</t>
  </si>
  <si>
    <t>Обеспечение функций  исполнительного органа городского поселения . (Иные бюджетные ассигнования)</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</si>
  <si>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контролю за исполнением бюджета . (Межбюджетные трансферы)</t>
  </si>
  <si>
    <t>0130300040</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</si>
  <si>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организации в границах поселения тепло-,газо-, водоснабжения, водоотведения, снабжения населения топливом . (Межбюджетные трансферы)</t>
  </si>
  <si>
    <t>0130300050</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</si>
  <si>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на выдачу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резервирование земель и изъятие, в том числе путем выкупа, земельных участков в границах поселения для муниципальных нужд . (Межбюджетные трансферы)</t>
  </si>
  <si>
    <t>0130300060</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</si>
  <si>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организации определения поставщика . (Межбюджетные трансферы)</t>
  </si>
  <si>
    <t>0130300070</t>
  </si>
  <si>
    <t>Муниципальная программа Плесского городского поселения "Социальная политика в Плесском городском поселении"</t>
  </si>
  <si>
    <t>0200000000</t>
  </si>
  <si>
    <t>Подпрограмма " Организация общественных мероприятий"</t>
  </si>
  <si>
    <t>0210000000</t>
  </si>
  <si>
    <t>Основное мероприятие " Организация  и  проведение мероприятий, связанных  с государственными  праздниками,  юбилейными  и  памятными  датами"</t>
  </si>
  <si>
    <t>0210100000</t>
  </si>
  <si>
    <t>Организация  и  проведение мероприятий, связанных  с государственными  праздниками,  юбилейными  и  памятными  датами. (Закупка  товаров,  работ  и  услуг  для государственных  (муниципальных) нужд)</t>
  </si>
  <si>
    <t>0210120040</t>
  </si>
  <si>
    <t>Подпрограмма "Социальная поддержка отдельных категорий граждан"</t>
  </si>
  <si>
    <t>0250000000</t>
  </si>
  <si>
    <t>Основное мероприятие "Выплата пенсий за выслугу лет"</t>
  </si>
  <si>
    <t>0250100000</t>
  </si>
  <si>
    <t>Выплата пенсий за выслугу лет . (Социальное обеспечение и иные выплаты населению)</t>
  </si>
  <si>
    <t>0250170010</t>
  </si>
  <si>
    <t>300</t>
  </si>
  <si>
    <t>Подпрограмма " Социальная поддержка  детей-сирот"</t>
  </si>
  <si>
    <t>0240000000</t>
  </si>
  <si>
    <t>Основное мероприятие "Предоставление жилых помещений детям-сиротам и детям, оставшимся без попечения родителей"</t>
  </si>
  <si>
    <t>0240100000</t>
  </si>
  <si>
    <t>Обеспечение предоставления жилых помещений детям-сиротам и детям, оставшимся без попечения родителей  . (Бюджетные инвестиции в объекты капитального строительства государственной (муниципальной) собственности)</t>
  </si>
  <si>
    <t>0240180180</t>
  </si>
  <si>
    <t>400</t>
  </si>
  <si>
    <t>Обеспечение предоставления жилых помещений детям-сиротам и детям, оставшимся без попечения родителей в рамках подпрограммы "Социальная поддержка детей-сирот" муниципальной программы "Социальная политика в Плесском городском поселении"</t>
  </si>
  <si>
    <t>02401R0820</t>
  </si>
  <si>
    <t>Муниципальная программа "Управление и распоряжение муниципальным имуществом в Плесском городском поселении на 2017-2019 годы"</t>
  </si>
  <si>
    <t>0300000000</t>
  </si>
  <si>
    <t>Подпрограмма " Повышение эффективности управления муниципальным имуществом"</t>
  </si>
  <si>
    <t>0310000000</t>
  </si>
  <si>
    <t>Основное мероприятие "Оценка недвижимости, признание прав  и регулирование отношений по государственной  и муниципальной собственности"</t>
  </si>
  <si>
    <t>0310100000</t>
  </si>
  <si>
    <t>Оценка недвижимости, признание прав  и регулирование отношений по государственной  и муниципальной собственности  (Закупка товаров, работ и услуг для государственных (муниципальных) нужд)</t>
  </si>
  <si>
    <t>0310120010</t>
  </si>
  <si>
    <t>Оценка недвижимости, признание прав  и регулирование отношений по государственной  и муниципальной собственности . (Иные бюджетные ассигнования).</t>
  </si>
  <si>
    <t>Муниципальная программа " Защита населения и территории от чрезвычайных ситуаций, обеспечение пожарной безопасности и безопасности людей на водных объектах на 2015-2017 годы"</t>
  </si>
  <si>
    <t>0400000000</t>
  </si>
  <si>
    <t>Подпрограмма "Осуществление мероприятий по гражданской обороне, защите населения и территорий Плесского городского поселения Приволжского муниципального района от чрезвычайных ситуаций природного и техногенного характера"</t>
  </si>
  <si>
    <t>0410000000</t>
  </si>
  <si>
    <t>Основное мероприятие "Гражданская оборона, защита населения и территорий от чрезвычайных ситуаций природного и техногенного характера</t>
  </si>
  <si>
    <t>0410100000</t>
  </si>
  <si>
    <t>Подготовка и защита населения от опасностей, возникающих при ведении военных действий, а также при возникновении чрезвычайных ситуаций и стихийных бедствий природного и техногенного характера . (Закупка товаров, работ и услуг для государственных (муниципальных) нужд)</t>
  </si>
  <si>
    <t>0410120100</t>
  </si>
  <si>
    <t xml:space="preserve">Подпрограмма "Осуществление мероприятий по участию в предупреждении и ликвидации  последствий чрезвычайных ситуаций и обеспечению пожарной безопасности, в том числе по обеспечению безопасности людей на водных объектах, охране их жизни и здоровья" </t>
  </si>
  <si>
    <t>0420000000</t>
  </si>
  <si>
    <t>Основное мероприятие "Предупреждении и ликвидации  последствий чрезвычайных ситуаций и обеспечению пожарной безопасности, в том числе обеспечение безопасности людей на водных объектах, охрана их жизни и здоровья"</t>
  </si>
  <si>
    <t>0420100000</t>
  </si>
  <si>
    <t>Обеспечение безопасности населения вследствие  чрезвычайных ситуаций . (Закупка товаров, работ и услуг для государственных (муниципальных) нужд)</t>
  </si>
  <si>
    <t>0420120110</t>
  </si>
  <si>
    <t>Обеспечение пожарной безопасности и защиты населения Плесского городского поселения Приволжского муниципального района . (Закупка товаров, работ и услуг для государственных (муниципальных) нужд)</t>
  </si>
  <si>
    <t>0420120120</t>
  </si>
  <si>
    <t xml:space="preserve"> Подпрограмма "Осуществление мероприятий по участию в профилактике терроризма и экстремизма на территории Плесского городского поселения"</t>
  </si>
  <si>
    <t>0430000000</t>
  </si>
  <si>
    <t>Основное мероприятие "Профилактика терроризма и зкстремизма"</t>
  </si>
  <si>
    <t>0430100000</t>
  </si>
  <si>
    <t>Обеспечение проведения мероприятий по профилактике терроризма и экстремизма   . (Закупка товаров, работ и услуг для государственных (муниципальных) нужд)</t>
  </si>
  <si>
    <t>0430120130</t>
  </si>
  <si>
    <t>Муниципальная программа "Комплексное развитие транспортной инфраструктуры Плёсского городского поселения на 2017-2019 годы"</t>
  </si>
  <si>
    <t>0500000000</t>
  </si>
  <si>
    <t xml:space="preserve"> Подпрограмма "Дорожное хозяйство"</t>
  </si>
  <si>
    <t>0510000000</t>
  </si>
  <si>
    <t>Основное мероприятие " Содержание автомобильных дорог общего пользования местного значения, пешеходных зон, тротуаров и искусственных сооружений на них"</t>
  </si>
  <si>
    <t>0510100000</t>
  </si>
  <si>
    <t>Расходы на содержание автомобильных дорог общего пользования местного значения, пешеходных зон, тротуаров и искусственных сооружений на них . (Закупка товаров, работ и услуг для государственных (муниципальных) нужд)</t>
  </si>
  <si>
    <t>0510121110</t>
  </si>
  <si>
    <t>Повышение уровня обустройства автомобильных дорог общего пользования.    (Закупка товаров, работ и услуг для государственных (муниципальных) нужд)</t>
  </si>
  <si>
    <t>0510121120</t>
  </si>
  <si>
    <t>Паспортизация автомобильных дорог общего пользования местного значения . (Закупка товаров, работ и услуг для государственных (муниципальных) нужд)</t>
  </si>
  <si>
    <t>0510121130</t>
  </si>
  <si>
    <t>Субсидии на возмещение затрат в связи с выполнением работ обслуживающим организациям, осуществляющим деятельность по содержанию автомобильных дорог и иных транспортных и инженерных сооружений</t>
  </si>
  <si>
    <t>0510121140</t>
  </si>
  <si>
    <t xml:space="preserve">Подпрограмма "Капитальный ремонт и ремонт улично-дорожной сети" </t>
  </si>
  <si>
    <t>0520000000</t>
  </si>
  <si>
    <t>Основное мероприятие "Капитальный ремонт текущий  ремонт уличной дорожной сети"</t>
  </si>
  <si>
    <t>0520100000</t>
  </si>
  <si>
    <t>Расходы на текущий  ремонт уличной дорожной сети. (Закупка товаров, работ и услуг для государственных (муниципальных) нужд)</t>
  </si>
  <si>
    <t>0520121140</t>
  </si>
  <si>
    <t>Расходы на капитальный  ремонт уличной дорожной сети. (Бюджетные инвестиции в объекты капитального строительства государственной (муниципальной) собственности)</t>
  </si>
  <si>
    <t>0520121150</t>
  </si>
  <si>
    <t>Расходы на осуществление строительного контроля. (Закупка товаров, работ и услуг для государственных (муниципальных) нужд)</t>
  </si>
  <si>
    <t>0520121160</t>
  </si>
  <si>
    <t>Расходы на строительство (реконструкцию), капитальный  ремонт, ремонт и содержание автомобильных дорог общего пользования, в том числе на формирование уличных дорожных фондов за счёт средств областного бюджета  (Бюджетные инвестиции в объекты капитального строительства государственной (муниципальной) собственности)</t>
  </si>
  <si>
    <t>0520181170</t>
  </si>
  <si>
    <t>Расходы на строительство (реконструкцию), капитальный  ремонт, ремонт и содержание автомобильных дорог общего пользования, в том числе на формирование уличных дорожных фондов в рамках подпрограммы "Капитальный ремонт и ремонт улично-дорожной сети" муниципальной программы "Комплексное развитие транспортной инфраструктцры Плесского городского поселения"</t>
  </si>
  <si>
    <t>0520180510</t>
  </si>
  <si>
    <t>Расходы на строительство (реконструкцию), капитальный  ремонт, ремонт и содержание автомобильных дорог общего пользования, в том числе на формирование уличных дорожных фондов. Софинансирование бюджета Плесского городского поселения в рамках подпрограммы "Капитальный ремонт и ремонт улично-дорожной сети" муниципальной программы  "Комплексное развитие транспортной инфраструктцры Плесского городского поселения"</t>
  </si>
  <si>
    <t>05201S0510</t>
  </si>
  <si>
    <t xml:space="preserve">Муниципальная программа "Обеспечение качественными жилищно-коммунальными услугами населения Плесского городского поселения" </t>
  </si>
  <si>
    <t>0600000000</t>
  </si>
  <si>
    <t>Подпрограмма "Развитие жилищного хозяйства"</t>
  </si>
  <si>
    <t>0610000000</t>
  </si>
  <si>
    <t>Основное мероприятие " Развитие жилищного хозяйства"</t>
  </si>
  <si>
    <t>0610100000</t>
  </si>
  <si>
    <t>Софинансирование работ по капитальному ремонту многоквартирных домов, проводимому с привлечением средств собственников помещений в многоквартирном доме, в частности муниципального жилого фонда .       (Закупка товаров, работ и услуг для государственных (муниципальных) нужд)</t>
  </si>
  <si>
    <t>0610140010</t>
  </si>
  <si>
    <t>Прочие мероприятия в области жилищного хозяйства .    (Закупка товаров, работ и услуг для государственных (муниципальных) нужд)</t>
  </si>
  <si>
    <t>0610120150</t>
  </si>
  <si>
    <t>Подпрограмма"Создание условий для обеспечения качественными коммунальными услугами"</t>
  </si>
  <si>
    <t>0620000000</t>
  </si>
  <si>
    <t>Основное мероприятие "Обеспечение населения теплоснабжением, водоснабжением и водоотведением, бытовыми услугами"</t>
  </si>
  <si>
    <t>0620100000</t>
  </si>
  <si>
    <t>Субсидии юридическим лицам и  индивидуальным предпринимателям, предоставляющим коммунальные услуги по холодному водоснабжению, горячему водоснабжению, водоотведению и очистке сточных вод населению, на возмещение недополученных доходов в связи с приведением размера платы граждан за коммунальные услуги в соответствие с их предельными индексами   ( Иные бюджетные ассигнования)</t>
  </si>
  <si>
    <t>0620180250</t>
  </si>
  <si>
    <t>Возмещение недополученных доходов  организациям, предоставляющим населению бытовые услуги населению Плесского городского поселения"  (Иные бюджетные ассигнования)</t>
  </si>
  <si>
    <t>0620160010</t>
  </si>
  <si>
    <t>Прочие мероприятия в области коммунального хозяйства .  (Закупка товаров, работ и услуг для государственных (муниципальных) нужд))</t>
  </si>
  <si>
    <t>0620120170</t>
  </si>
  <si>
    <t>Муниципальная программа "Энергосбережение и повышение энергетической эффективности в Плесском городском поселении"</t>
  </si>
  <si>
    <t>0700000000</t>
  </si>
  <si>
    <t>Подпрограмма "Повышение энергетической эффективности в бюджетной сфере"</t>
  </si>
  <si>
    <t>0720000000</t>
  </si>
  <si>
    <t>Основное мероприятие " Энергосбережение и повышение энергетической эффективности"</t>
  </si>
  <si>
    <t>0720100000</t>
  </si>
  <si>
    <t>Замена светильников на светодиодные в существующей сети уличного освещения . (Закупка товаров, работ и услуг для государственных (муниципальных) нужд)</t>
  </si>
  <si>
    <t>0720121100</t>
  </si>
  <si>
    <t>Проведение мероприятий по энергосбережению и повышению энергоэффективности в подведомственных учреждениях  (МКУ КБО Плесского городского поселения - Дома культуры)  .  (Закупка товаров, работ и услуг для государственных (муниципальных) нужд)</t>
  </si>
  <si>
    <t>0720101010</t>
  </si>
  <si>
    <t>Проведение мероприятий по энергосбережению и повышению энергоэффективности в подведомственных учреждениях  (МКУ КБО Плесского городского поселения - Библиотеки).   (Закупка товаров, работ и услуг для государственных (муниципальных) нужд)</t>
  </si>
  <si>
    <t>0720102010</t>
  </si>
  <si>
    <t xml:space="preserve"> Муниципальная программа "Развитие культуры и сферы досуга в Плесском городском поселении" </t>
  </si>
  <si>
    <t>0800000000</t>
  </si>
  <si>
    <t>Подпрограмма  "Организация культурного досуга и отдыха населения Плесского городского поселения"</t>
  </si>
  <si>
    <t>0810000000</t>
  </si>
  <si>
    <t>Основное мероприятие "Организация культурного досуга и отдыха населения "</t>
  </si>
  <si>
    <t>0810100000</t>
  </si>
  <si>
    <t>Обеспечение деятельности подведомственных учреждений (МКУ КБО Плесского городского поселения - Дома культуры)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</si>
  <si>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0810101000</t>
  </si>
  <si>
    <t>Обеспечение деятельности подведомственных учреждений  (МКУ КБО Плесского городского поселения - Дома культуры).    (Закупка товаров, работ и услуг для государственных (муниципальных) нужд)</t>
  </si>
  <si>
    <t>Обеспечение деятельности подведомственных учреждений  (МКУ КБО Плесского городского поселения - Дома культуры).   (Иные бюджетные ассигнования)</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</si>
  <si>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</si>
  <si>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0810180340</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</si>
  <si>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</si>
  <si>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0810170340</t>
  </si>
  <si>
    <t xml:space="preserve">Подпрограмма " Развитие библиотечной деятельности" </t>
  </si>
  <si>
    <t>0820000000</t>
  </si>
  <si>
    <t>Основное мероприятие «Развитие библиотечного дела»</t>
  </si>
  <si>
    <t>0820100000</t>
  </si>
  <si>
    <t>Обеспечение деятельности подведомственных учреждений (МКУ КБО Плесского городского поселения - Библиотеки)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</si>
  <si>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0820102000</t>
  </si>
  <si>
    <t>Обеспечение деятельности подведомственных учреждений (МКУ КБО Плесского городского поселения -Библиотеки) . (Закупка товаров, работ и услуг для государственных (муниципальных) нужд)</t>
  </si>
  <si>
    <t>Обеспечение деятельности подведомственных учреждений ( МКУ КБО Плесского городского поселения  - Библиотеки). (Иные бюджетные ассигнования)</t>
  </si>
  <si>
    <t>0820180340</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</si>
  <si>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бюджета  поселения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</si>
  <si>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0820170340</t>
  </si>
  <si>
    <t>Комплектование книжных фондов библиотек муниципальных образований за счет средств областного бюджета. (Закупка  товаров,  работ  и  услуг  для государственных  (муниципальных) нужд)</t>
  </si>
  <si>
    <t>08201R5191</t>
  </si>
  <si>
    <t>Комплектование книжных фондов библиотек муниципальных образований. Софинансирование из бюджета поселения) (Закупка  товаров,  работ  и  услуг  для государственных  (муниципальных) нужд)</t>
  </si>
  <si>
    <t>08201L5191</t>
  </si>
  <si>
    <t>Муниципальная программа "Благоустройство территорий Плесского городского поселения"</t>
  </si>
  <si>
    <t>1000000000</t>
  </si>
  <si>
    <t>Подпрограмма "Организация уличного освещения"</t>
  </si>
  <si>
    <t>1010000000</t>
  </si>
  <si>
    <t>Основное мероприятие "Организация уличного освещения"</t>
  </si>
  <si>
    <t>1010100000</t>
  </si>
  <si>
    <t>Содержание и ремонт уличного освещения. (Закупка товаров, работ и услуг для государственных (муниципальных) нужд)</t>
  </si>
  <si>
    <t>1010121010</t>
  </si>
  <si>
    <t>Разработка проектно-сметной документации. (Закупка товаров, работ и услуг для государственных (муниципальных) нужд)</t>
  </si>
  <si>
    <t>1010121020</t>
  </si>
  <si>
    <t>Строительство линий уличного освещения. (Бюджетные инвестиции в объекты капитального строительства государственной (муниципальной) собственности)</t>
  </si>
  <si>
    <t>1010121030</t>
  </si>
  <si>
    <t>Подпрограмма " Организация и содержание мест захоронения"</t>
  </si>
  <si>
    <t>1030000000</t>
  </si>
  <si>
    <t xml:space="preserve">Основное мероприятие  " Организация и содержание мест захоронения" </t>
  </si>
  <si>
    <t>1030100000</t>
  </si>
  <si>
    <t>Организация и содержание мест захоронения . (Закупка товаров, работ и услуг для государственных (муниципальных) нужд)</t>
  </si>
  <si>
    <t>1030121040</t>
  </si>
  <si>
    <t>Подпрограмма " Комплексное благоустройство территории общего пользования"</t>
  </si>
  <si>
    <t>1040000000</t>
  </si>
  <si>
    <t>Основное мероприятие " Комплексное благоустройство территории общего пользования"</t>
  </si>
  <si>
    <t>1040100000</t>
  </si>
  <si>
    <t>Озеленение . (Закупка товаров, работ и услуг для государственных (муниципальных) нужд)</t>
  </si>
  <si>
    <t>1040121020</t>
  </si>
  <si>
    <t>Разработка сметной документации, осуществление строительного контроля</t>
  </si>
  <si>
    <t>1040121030</t>
  </si>
  <si>
    <t>Прочие мероприятия по благоустройству.  (Закупка товаров, работ и услуг для государственных (муниципальных) нужд)</t>
  </si>
  <si>
    <t>1040121040</t>
  </si>
  <si>
    <t>Субсидии на возмещение затрат в связи с выполнением работ обслуживающим организациям, осуществляющим деятельность по благоустройству</t>
  </si>
  <si>
    <t>1040121150</t>
  </si>
  <si>
    <t>Подпрограмма "Содержание инженерной защиты"</t>
  </si>
  <si>
    <t>1050000000</t>
  </si>
  <si>
    <t>Основное мероприятие "Содержание инженерной защиты"</t>
  </si>
  <si>
    <t>1050100000</t>
  </si>
  <si>
    <t>Повышение эксплуатационной надёжности гидротехнического сооружения путём приведения его в безопасное техническое состояние. Софинансирование из  бюджета поселения в рамках подпрограммы "Содержание инженерной защиты" муниципальной программы "Благоустройство территории Плесского городского поселения"</t>
  </si>
  <si>
    <t>10501L0160</t>
  </si>
  <si>
    <t>Повышение эксплуатационной надёжности гидротехнического сооружения путём приведения его в безопасное техническое состояние в рамках подпрограммы "Содержание инженерной защиты" муниципальной программы "Благоустройство территории Плесского городского поселения"</t>
  </si>
  <si>
    <t>10501R0160</t>
  </si>
  <si>
    <t>Повышение эксплуатационной надёжности гидротехнического сооружения путём приведения его в безопасное техническое состояние. Софинансирование из  бюджета поселения.  (Закупка товаров, работ и услуг для государственных (муниципальных) нужд)</t>
  </si>
  <si>
    <t>1050141160</t>
  </si>
  <si>
    <t>Повышение эксплуатационной надёжности гидротехнического сооружения путём приведения его в безопасное техническое состояние. Софинансирование из областного бюджета.  (Закупка товаров, работ и услуг для государственных (муниципальных) нужд)</t>
  </si>
  <si>
    <t>1050181160</t>
  </si>
  <si>
    <t>Муниципальная программа "Формирование современной городской среды на территории муниципального образования Плесского городского поселения"</t>
  </si>
  <si>
    <t>1100000000</t>
  </si>
  <si>
    <t>Подпрограмма "Благоустройство дворовых территорий Плесского городского поселения"</t>
  </si>
  <si>
    <t>1110000000</t>
  </si>
  <si>
    <t>Благоустройство дворовых территорий Плесского городского поселения</t>
  </si>
  <si>
    <t xml:space="preserve">Подпрограмма "Благоустройство общественных территорий Плесского городского поселения" </t>
  </si>
  <si>
    <t>1120000000</t>
  </si>
  <si>
    <t>Благоустройство общественных территорий Плесского городского поселения</t>
  </si>
  <si>
    <t>Муниципальная программа "Развитие туризма в Плесском городском поселении"</t>
  </si>
  <si>
    <t>2000000000</t>
  </si>
  <si>
    <t>Подпрограмма "Создание туристко-рекреационного кластера "Плес"</t>
  </si>
  <si>
    <t>2010000000</t>
  </si>
  <si>
    <t>Основное мероприятие "Создание туристко-рекреационного кластера "Плес"</t>
  </si>
  <si>
    <t>2010100000</t>
  </si>
  <si>
    <t xml:space="preserve">        Восстановление дороги в г.Плес, проходящей по ул. Ленина на территории городского пляжа. Бюджетные инвестиции в объекты капитального строительства государственной (муниципальной) собственности
</t>
  </si>
  <si>
    <t>2010141280</t>
  </si>
  <si>
    <t xml:space="preserve">Реконструкция электроснабжения туристко-рекреационного кластера «Плёс» в рамках подпрограммы «Создание туристко-рекреационного кластера «Плёс» за счёт средств областного бюджета </t>
  </si>
  <si>
    <t>2010181720</t>
  </si>
  <si>
    <t xml:space="preserve">Работы по врезке и пуску объекта «Газификация ТРК «Плес», V очередь»    в рамках подпрограммы "Создание туристко-рекреационного кластера "Плес"" муниципальной программы "Развитие туризма в Плесском городском поселении". (Бюджетные инвестиции в объекты капитального
строительства государственной (муниципальной) собственности). </t>
  </si>
  <si>
    <t>2010143070</t>
  </si>
  <si>
    <t xml:space="preserve">Работы по врезке и пуску объекта  «Газификация ТРК «Плес», VI очередь»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бюджета поселения. (Бюджетные инвестиции в объекты капитального
строительства государственной (муниципальной) собственности). </t>
  </si>
  <si>
    <t>2010143090</t>
  </si>
  <si>
    <t xml:space="preserve">Строительство объекта «Реконструкция верхнего моста через р. Шохонка для автомобильного проезда» в рамках муниципальной программы "Развитие туризма в Плесском городском поселении на 2009-2016 годы". Софинансирование из бюджета поселения. (Бюджетные инвестиции в объекты капитального
строительства государственной (муниципальной) собственности). </t>
  </si>
  <si>
    <t>2010142100</t>
  </si>
  <si>
    <t xml:space="preserve">Строительство объекта «Создание обеспечивающей инфраструктуры для пляжей туристско-рекреационного кластера «Плёс», 2 очередь (центральный)» в рамках муниципальной программы "Развитие туризма в Плесском городском поселении на 2009-2016 годы". Софинансирование из бюджета поселения.(Бюджетные инвестиции в объекты капитального
строительства государственной (муниципальной) собственности). </t>
  </si>
  <si>
    <t>2010144090</t>
  </si>
  <si>
    <t>Реконструкция электроснабжения туристко-рекреационного кластера «Плёс» в рамках подпрограммы «Создание туристко-рекреационного кластера «Плёс» за счёт средств областного бюджета</t>
  </si>
  <si>
    <t>Реконструкция электроснабжения туристко-рекреационного кластера «Плёс» в рамках подпрограммы «Создание туристко-рекреационного кластера «Плёс»  муниципальной программы "Развитие т уризма в Плесском городском поселении"</t>
  </si>
  <si>
    <t>2010182900</t>
  </si>
  <si>
    <t>Муниципальная программа "Переселение граждан из аварийного жилищного фонда с учетом необходимости развития малоэтажного жилищного строительства на территории Плесского городского поселения на 2017 год"</t>
  </si>
  <si>
    <t>3000000000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</si>
  <si>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бюджета(Бюджетные инвестиции в объекты капитального строительства государственной (муниципальной) собственности). </t>
  </si>
  <si>
    <t>3010109602</t>
  </si>
  <si>
    <t>412</t>
  </si>
  <si>
    <t>Непрограммные расходы органов местного самоуправления Плесского городского поселения</t>
  </si>
  <si>
    <t>4000000000</t>
  </si>
  <si>
    <t>Непрограммные расходы</t>
  </si>
  <si>
    <t>4010000000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</si>
  <si>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</si>
  <si>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4010051200</t>
  </si>
  <si>
    <t>Резервные фонды местных администраций .  (Иные бюджетные ассигнования)</t>
  </si>
  <si>
    <t>4010010020</t>
  </si>
  <si>
    <t>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</si>
  <si>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4490051180</t>
  </si>
  <si>
    <t>Расходы на исполнение судебных актов .  (Иные бюджетные ассигнования)</t>
  </si>
  <si>
    <t>4010090030</t>
  </si>
  <si>
    <t>Осуществление части полномочий органов местного самоуправления Приволжского муниципального района по  осуществлению дорожной деятельности в отношении автомобильных дорог местного значения вне границ населенных пунктов в границах Плёсского городского поселения</t>
  </si>
  <si>
    <t>4510121150</t>
  </si>
  <si>
    <t>ИТОГО</t>
  </si>
  <si>
    <t xml:space="preserve">Прогноз распределения бюджетных ассигнований по целевым статьям 
(муниципальным программам Плесского городского поселения и не включенным в муниципальные  программы Плесского городского поселения направлениям деятельности органов местного самоуправления Плесского городского поселения , группам видов расходов классификации расходов  бюджета Плесского городского поселения на 2018 год и плановый период 2019 - 2020 годы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</si>
</sst>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yr"/>
      <charset val="204"/>
    </font>
    <font>
      <b/>
      <sz val="12"/>
      <name val="Times New Roman"/>
      <family val="1"/>
      <charset val="204"/>
    </font>
    <font>
      <sz val="12"/>
      <name val="Times New Roman"/>
      <family val="1"/>
      <charset val="204"/>
    </font>
    <font>
      <b/>
      <sz val="14"/>
      <name val="Times New Roman"/>
      <family val="1"/>
      <charset val="204"/>
    </font>
    <font>
      <sz val="12"/>
      <name val="Arial Cyr"/>
      <charset val="204"/>
    </font>
    <font>
      <sz val="9"/>
      <name val="Times New Roman"/>
      <family val="1"/>
      <charset val="204"/>
    </font>
    <font>
      <b/>
      <sz val="9"/>
      <name val="Times New Roman"/>
      <family val="1"/>
      <charset val="204"/>
    </font>
    <font>
      <sz val="9"/>
      <color rgb="FFFF0000"/>
      <name val="Times New Roman"/>
      <family val="1"/>
      <charset val="204"/>
    </font>
    <font>
      <sz val="10"/>
      <color theme="6" tint="-0.249977111117893"/>
      <name val="Arial Cyr"/>
      <charset val="204"/>
    </font>
    <font>
      <b/>
      <sz val="9"/>
      <color rgb="FFFF0000"/>
      <name val="Times New Roman"/>
      <family val="1"/>
      <charset val="204"/>
    </font>
    <font>
      <b/>
      <u/>
      <sz val="9"/>
      <name val="Times New Roman"/>
      <family val="1"/>
      <charset val="204"/>
    </font>
    <font>
      <sz val="11"/>
      <name val="Times New Roman"/>
      <family val="1"/>
      <charset val="204"/>
    </font>
    <font>
      <b/>
      <sz val="8"/>
      <color indexed="81"/>
      <name val="Tahoma"/>
      <family val="2"/>
      <charset val="204"/>
    </font>
    <font>
      <sz val="8"/>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100">
    <xf numFmtId="0" fontId="0" fillId="0" borderId="0" xfId="0"/>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wrapText="1"/>
    </xf>
    <xf numFmtId="0" fontId="0" fillId="0" borderId="0" xfId="0" applyAlignment="1">
      <alignment wrapText="1"/>
    </xf>
    <xf numFmtId="0" fontId="0" fillId="0" borderId="0" xfId="0" applyAlignment="1"/>
    <xf numFmtId="0" fontId="3" fillId="0" borderId="0" xfId="0" applyFont="1" applyAlignment="1">
      <alignment horizontal="center" vertical="distributed" wrapText="1"/>
    </xf>
    <xf numFmtId="0" fontId="4" fillId="0" borderId="0" xfId="0" applyFont="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4" xfId="0" applyFill="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0" fillId="0" borderId="8" xfId="0" applyFill="1" applyBorder="1" applyAlignment="1">
      <alignment horizontal="center" vertical="top" wrapText="1"/>
    </xf>
    <xf numFmtId="0" fontId="6" fillId="2" borderId="9" xfId="0" applyFont="1" applyFill="1" applyBorder="1" applyAlignment="1">
      <alignment horizontal="left" vertical="center" wrapText="1"/>
    </xf>
    <xf numFmtId="49" fontId="6" fillId="2" borderId="10" xfId="0" applyNumberFormat="1" applyFont="1" applyFill="1" applyBorder="1" applyAlignment="1">
      <alignment vertical="center"/>
    </xf>
    <xf numFmtId="4" fontId="6" fillId="2" borderId="10" xfId="0" applyNumberFormat="1" applyFont="1" applyFill="1" applyBorder="1" applyAlignment="1">
      <alignment horizontal="center" vertical="center"/>
    </xf>
    <xf numFmtId="0" fontId="6" fillId="0" borderId="9" xfId="0" applyFont="1" applyBorder="1" applyAlignment="1">
      <alignment horizontal="left" vertical="center" wrapText="1"/>
    </xf>
    <xf numFmtId="49" fontId="6" fillId="0" borderId="10" xfId="0" applyNumberFormat="1" applyFont="1" applyBorder="1" applyAlignment="1">
      <alignment vertical="center"/>
    </xf>
    <xf numFmtId="4" fontId="6"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5" fillId="0" borderId="9" xfId="0" applyFont="1" applyBorder="1" applyAlignment="1">
      <alignment horizontal="left" vertical="center" wrapText="1"/>
    </xf>
    <xf numFmtId="49" fontId="5" fillId="0" borderId="10" xfId="0" applyNumberFormat="1" applyFont="1" applyBorder="1" applyAlignment="1">
      <alignment vertical="center"/>
    </xf>
    <xf numFmtId="4" fontId="6"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6" fillId="3" borderId="10"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49" fontId="6" fillId="0" borderId="10" xfId="0" applyNumberFormat="1" applyFont="1" applyFill="1" applyBorder="1" applyAlignment="1">
      <alignment vertical="center"/>
    </xf>
    <xf numFmtId="0" fontId="5" fillId="0" borderId="9" xfId="0" applyFont="1" applyFill="1" applyBorder="1" applyAlignment="1">
      <alignment horizontal="left" vertical="center" wrapText="1"/>
    </xf>
    <xf numFmtId="49" fontId="5" fillId="0" borderId="10" xfId="0" applyNumberFormat="1" applyFont="1" applyFill="1" applyBorder="1" applyAlignment="1">
      <alignment vertical="center"/>
    </xf>
    <xf numFmtId="0" fontId="0" fillId="0" borderId="0" xfId="0" applyFill="1"/>
    <xf numFmtId="0" fontId="6" fillId="0" borderId="11" xfId="0" applyFont="1" applyBorder="1" applyAlignment="1">
      <alignment horizontal="left" vertical="center" wrapText="1"/>
    </xf>
    <xf numFmtId="49" fontId="6" fillId="0" borderId="4" xfId="0" applyNumberFormat="1" applyFont="1" applyBorder="1" applyAlignment="1">
      <alignment vertical="center"/>
    </xf>
    <xf numFmtId="0" fontId="5" fillId="0" borderId="11" xfId="0" applyFont="1" applyBorder="1" applyAlignment="1">
      <alignment horizontal="left" vertical="center" wrapText="1"/>
    </xf>
    <xf numFmtId="49" fontId="5" fillId="0" borderId="4" xfId="0" applyNumberFormat="1" applyFont="1" applyBorder="1" applyAlignment="1">
      <alignment vertical="center"/>
    </xf>
    <xf numFmtId="49" fontId="6" fillId="0" borderId="8" xfId="0" applyNumberFormat="1" applyFont="1" applyBorder="1" applyAlignment="1">
      <alignment vertical="center"/>
    </xf>
    <xf numFmtId="49" fontId="5" fillId="0" borderId="8" xfId="0" applyNumberFormat="1" applyFont="1" applyBorder="1" applyAlignment="1">
      <alignment vertical="center"/>
    </xf>
    <xf numFmtId="0" fontId="8" fillId="0" borderId="0" xfId="0" applyFont="1"/>
    <xf numFmtId="0" fontId="5" fillId="0" borderId="12" xfId="0" applyFont="1" applyFill="1" applyBorder="1" applyAlignment="1">
      <alignment horizontal="left" vertical="center" wrapText="1"/>
    </xf>
    <xf numFmtId="49" fontId="5" fillId="0" borderId="4" xfId="0" applyNumberFormat="1" applyFont="1" applyFill="1" applyBorder="1" applyAlignment="1">
      <alignment vertical="center"/>
    </xf>
    <xf numFmtId="0" fontId="6" fillId="2" borderId="12" xfId="0" applyFont="1" applyFill="1" applyBorder="1" applyAlignment="1">
      <alignment horizontal="left" vertical="center" wrapText="1"/>
    </xf>
    <xf numFmtId="49" fontId="6" fillId="2" borderId="4" xfId="0" applyNumberFormat="1" applyFont="1" applyFill="1" applyBorder="1" applyAlignment="1">
      <alignment vertical="center"/>
    </xf>
    <xf numFmtId="49" fontId="5" fillId="2" borderId="4" xfId="0" applyNumberFormat="1" applyFont="1" applyFill="1" applyBorder="1" applyAlignment="1">
      <alignment vertical="center"/>
    </xf>
    <xf numFmtId="4" fontId="6" fillId="2" borderId="10" xfId="0" applyNumberFormat="1" applyFont="1" applyFill="1" applyBorder="1" applyAlignment="1">
      <alignment horizontal="center" vertical="center" wrapText="1"/>
    </xf>
    <xf numFmtId="4" fontId="8" fillId="0" borderId="0" xfId="0" applyNumberFormat="1" applyFont="1"/>
    <xf numFmtId="0" fontId="6" fillId="0" borderId="12" xfId="0" applyFont="1" applyFill="1" applyBorder="1" applyAlignment="1">
      <alignment horizontal="left" vertical="center" wrapText="1"/>
    </xf>
    <xf numFmtId="49" fontId="6" fillId="0" borderId="4" xfId="0" applyNumberFormat="1" applyFont="1" applyFill="1" applyBorder="1" applyAlignment="1">
      <alignment vertical="center"/>
    </xf>
    <xf numFmtId="0" fontId="5"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4" xfId="0" applyNumberFormat="1" applyFont="1" applyFill="1" applyBorder="1" applyAlignment="1">
      <alignment vertical="center"/>
    </xf>
    <xf numFmtId="49" fontId="5" fillId="0" borderId="14" xfId="0" applyNumberFormat="1" applyFont="1" applyFill="1" applyBorder="1" applyAlignment="1">
      <alignmen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49" fontId="5" fillId="0" borderId="8" xfId="0" applyNumberFormat="1" applyFont="1" applyFill="1" applyBorder="1" applyAlignment="1">
      <alignment vertical="center"/>
    </xf>
    <xf numFmtId="0" fontId="6" fillId="2" borderId="17" xfId="0" applyFont="1" applyFill="1" applyBorder="1" applyAlignment="1">
      <alignment horizontal="left" vertical="center" wrapText="1"/>
    </xf>
    <xf numFmtId="49" fontId="6" fillId="2" borderId="18" xfId="0" applyNumberFormat="1" applyFont="1" applyFill="1" applyBorder="1" applyAlignment="1">
      <alignment vertical="center"/>
    </xf>
    <xf numFmtId="0" fontId="6" fillId="0" borderId="12" xfId="0" applyFont="1" applyBorder="1" applyAlignment="1">
      <alignment horizontal="left" vertical="center" wrapText="1"/>
    </xf>
    <xf numFmtId="0" fontId="5" fillId="0" borderId="12" xfId="0" applyFont="1" applyBorder="1" applyAlignment="1">
      <alignment horizontal="left" vertical="center" wrapText="1"/>
    </xf>
    <xf numFmtId="4" fontId="0" fillId="0" borderId="0" xfId="0" applyNumberFormat="1"/>
    <xf numFmtId="0" fontId="5" fillId="0" borderId="19" xfId="0" applyFont="1" applyFill="1" applyBorder="1" applyAlignment="1">
      <alignment vertical="center" wrapText="1"/>
    </xf>
    <xf numFmtId="0" fontId="0" fillId="0" borderId="0" xfId="0" applyBorder="1"/>
    <xf numFmtId="0" fontId="5" fillId="0" borderId="20" xfId="0" applyFont="1" applyFill="1" applyBorder="1" applyAlignment="1">
      <alignment vertical="center" wrapText="1"/>
    </xf>
    <xf numFmtId="0" fontId="5" fillId="0" borderId="9" xfId="0" applyFont="1" applyBorder="1" applyAlignment="1">
      <alignment vertical="center" wrapText="1"/>
    </xf>
    <xf numFmtId="0" fontId="6" fillId="0" borderId="17" xfId="0" applyFont="1" applyBorder="1" applyAlignment="1">
      <alignment vertical="center" wrapText="1"/>
    </xf>
    <xf numFmtId="49" fontId="6" fillId="0" borderId="18" xfId="0" applyNumberFormat="1" applyFont="1" applyBorder="1" applyAlignment="1">
      <alignment vertical="center"/>
    </xf>
    <xf numFmtId="0" fontId="6" fillId="0" borderId="13" xfId="0" applyFont="1" applyBorder="1" applyAlignment="1">
      <alignment vertical="center" wrapText="1"/>
    </xf>
    <xf numFmtId="49" fontId="6" fillId="0" borderId="14" xfId="0" applyNumberFormat="1" applyFont="1" applyBorder="1" applyAlignment="1">
      <alignment vertical="center"/>
    </xf>
    <xf numFmtId="0" fontId="5" fillId="0" borderId="16" xfId="0" applyFont="1" applyBorder="1" applyAlignment="1">
      <alignment horizontal="left" vertical="center" wrapText="1"/>
    </xf>
    <xf numFmtId="0" fontId="5" fillId="0" borderId="19" xfId="0" applyFont="1" applyBorder="1" applyAlignment="1">
      <alignment vertical="center" wrapText="1"/>
    </xf>
    <xf numFmtId="0" fontId="5" fillId="0" borderId="21" xfId="0" applyFont="1" applyFill="1" applyBorder="1" applyAlignment="1">
      <alignment vertical="center" wrapText="1"/>
    </xf>
    <xf numFmtId="0" fontId="5" fillId="0" borderId="20" xfId="0" applyFont="1" applyBorder="1" applyAlignment="1">
      <alignment vertical="center" wrapText="1"/>
    </xf>
    <xf numFmtId="0" fontId="5" fillId="0" borderId="16" xfId="0" applyFont="1" applyBorder="1" applyAlignment="1">
      <alignment vertical="center" wrapText="1"/>
    </xf>
    <xf numFmtId="0" fontId="6" fillId="2" borderId="16" xfId="0" applyFont="1" applyFill="1" applyBorder="1" applyAlignment="1">
      <alignment horizontal="left" vertical="center" wrapText="1"/>
    </xf>
    <xf numFmtId="49" fontId="6" fillId="2" borderId="8" xfId="0" applyNumberFormat="1" applyFont="1" applyFill="1" applyBorder="1" applyAlignment="1">
      <alignment vertical="center"/>
    </xf>
    <xf numFmtId="49" fontId="7" fillId="0" borderId="10" xfId="0" applyNumberFormat="1" applyFont="1" applyBorder="1" applyAlignment="1">
      <alignment vertical="center"/>
    </xf>
    <xf numFmtId="0" fontId="6" fillId="2" borderId="16" xfId="0" applyFont="1" applyFill="1" applyBorder="1" applyAlignment="1">
      <alignment vertical="center" wrapText="1"/>
    </xf>
    <xf numFmtId="0" fontId="6" fillId="0" borderId="16" xfId="0" applyFont="1" applyBorder="1" applyAlignment="1">
      <alignment vertical="center" wrapText="1"/>
    </xf>
    <xf numFmtId="0" fontId="6" fillId="2" borderId="10" xfId="0" applyFont="1" applyFill="1" applyBorder="1" applyAlignment="1">
      <alignment horizontal="left" vertical="center" wrapText="1"/>
    </xf>
    <xf numFmtId="4" fontId="6" fillId="2" borderId="8"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6" fillId="0" borderId="8" xfId="0" applyNumberFormat="1" applyFont="1" applyFill="1" applyBorder="1" applyAlignment="1">
      <alignment vertical="center"/>
    </xf>
    <xf numFmtId="4" fontId="6" fillId="0" borderId="8" xfId="0" applyNumberFormat="1" applyFont="1" applyFill="1" applyBorder="1" applyAlignment="1">
      <alignment horizontal="center" vertical="center"/>
    </xf>
    <xf numFmtId="0" fontId="5" fillId="0" borderId="10" xfId="0" applyFont="1" applyBorder="1" applyAlignment="1">
      <alignment horizontal="left" vertical="center" wrapText="1"/>
    </xf>
    <xf numFmtId="49" fontId="9" fillId="0" borderId="10" xfId="0" applyNumberFormat="1" applyFont="1" applyBorder="1" applyAlignment="1">
      <alignment vertical="center"/>
    </xf>
    <xf numFmtId="0" fontId="5" fillId="2" borderId="10" xfId="0" applyFont="1" applyFill="1" applyBorder="1" applyAlignment="1">
      <alignment horizontal="left" vertical="center" wrapText="1"/>
    </xf>
    <xf numFmtId="0" fontId="6" fillId="2" borderId="10" xfId="0" applyFont="1" applyFill="1" applyBorder="1" applyAlignment="1">
      <alignment horizontal="justify" vertical="center" wrapText="1"/>
    </xf>
    <xf numFmtId="49" fontId="6" fillId="2" borderId="10" xfId="0" applyNumberFormat="1" applyFont="1" applyFill="1" applyBorder="1" applyAlignment="1">
      <alignment horizontal="center" vertical="center" wrapText="1"/>
    </xf>
    <xf numFmtId="49" fontId="5" fillId="2" borderId="10" xfId="0" applyNumberFormat="1" applyFont="1" applyFill="1" applyBorder="1" applyAlignment="1">
      <alignment vertical="center"/>
    </xf>
    <xf numFmtId="4" fontId="6" fillId="2" borderId="8" xfId="0" applyNumberFormat="1" applyFont="1" applyFill="1" applyBorder="1" applyAlignment="1">
      <alignment horizontal="center" vertical="center" wrapText="1"/>
    </xf>
    <xf numFmtId="0" fontId="6" fillId="0" borderId="16" xfId="0" applyFont="1" applyBorder="1" applyAlignment="1">
      <alignment horizontal="justify" vertical="center" wrapText="1"/>
    </xf>
    <xf numFmtId="49" fontId="6" fillId="0" borderId="0" xfId="0" applyNumberFormat="1" applyFont="1" applyBorder="1" applyAlignment="1">
      <alignment horizontal="center" vertical="center" wrapText="1"/>
    </xf>
    <xf numFmtId="0" fontId="5" fillId="0" borderId="22" xfId="0" applyFont="1" applyBorder="1" applyAlignment="1">
      <alignment horizontal="left" vertical="center" wrapText="1"/>
    </xf>
    <xf numFmtId="49" fontId="5" fillId="0" borderId="18" xfId="0" applyNumberFormat="1" applyFont="1" applyBorder="1" applyAlignment="1">
      <alignment vertical="center"/>
    </xf>
    <xf numFmtId="0" fontId="10" fillId="0" borderId="15" xfId="0" applyFont="1" applyBorder="1" applyAlignment="1">
      <alignment horizontal="left" vertical="center" wrapText="1"/>
    </xf>
    <xf numFmtId="49" fontId="10" fillId="0" borderId="14" xfId="0" applyNumberFormat="1" applyFont="1" applyBorder="1" applyAlignment="1">
      <alignment vertical="center"/>
    </xf>
    <xf numFmtId="4" fontId="10" fillId="0" borderId="10" xfId="0" applyNumberFormat="1" applyFont="1" applyFill="1" applyBorder="1" applyAlignment="1">
      <alignment horizontal="center" vertical="center"/>
    </xf>
    <xf numFmtId="49" fontId="5" fillId="0" borderId="0" xfId="0" applyNumberFormat="1" applyFont="1" applyFill="1" applyBorder="1" applyAlignment="1">
      <alignment vertical="center"/>
    </xf>
    <xf numFmtId="4" fontId="11" fillId="0" borderId="0" xfId="0" applyNumberFormat="1"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59"/>
  <sheetViews>
    <sheetView tabSelected="1" workbookViewId="0">
      <pane xSplit="3" ySplit="6" topLeftCell="D114" activePane="bottomRight" state="frozen"/>
      <selection pane="topRight" activeCell="D1" sqref="D1"/>
      <selection pane="bottomLeft" activeCell="A7" sqref="A7"/>
      <selection pane="bottomRight" activeCell="I133" sqref="I133"/>
    </sheetView>
  </sheetViews>
  <sheetFormatPr defaultRowHeight="12.75" x14ac:dyDescent="0.2"/>
  <cols>
    <col min="1" max="1" width="55.7109375" customWidth="1"/>
    <col min="2" max="2" width="15" customWidth="1"/>
    <col min="3" max="3" width="7.5703125" customWidth="1"/>
    <col min="4" max="4" width="15.28515625" customWidth="1"/>
    <col min="5" max="5" width="14.140625" customWidth="1"/>
    <col min="6" max="6" width="12.5703125" bestFit="1" customWidth="1"/>
    <col min="7" max="7" width="11.7109375" bestFit="1" customWidth="1"/>
  </cols>
  <sheetData>
    <row r="1" spans="1:6" ht="0.75" customHeight="1" x14ac:dyDescent="0.25">
      <c r="A1" s="1"/>
      <c r="B1" s="1"/>
      <c r="C1" s="1"/>
    </row>
    <row r="2" spans="1:6" ht="0.75" customHeight="1" x14ac:dyDescent="0.25">
      <c r="A2" s="2"/>
      <c r="B2" s="2"/>
      <c r="C2" s="3"/>
      <c r="D2" s="4"/>
      <c r="E2" s="4"/>
      <c r="F2" s="5"/>
    </row>
    <row r="3" spans="1:6" ht="117" customHeight="1" x14ac:dyDescent="0.2">
      <c r="A3" s="6" t="s">
        <v>296</v>
      </c>
      <c r="B3" s="6"/>
      <c r="C3" s="6"/>
      <c r="D3" s="5"/>
      <c r="E3" s="5"/>
      <c r="F3" s="5"/>
    </row>
    <row r="4" spans="1:6" ht="12" customHeight="1" thickBot="1" x14ac:dyDescent="0.25">
      <c r="A4" s="7"/>
      <c r="B4" s="7"/>
      <c r="C4" s="7"/>
    </row>
    <row r="5" spans="1:6" ht="24.75" customHeight="1" x14ac:dyDescent="0.2">
      <c r="A5" s="8" t="s">
        <v>0</v>
      </c>
      <c r="B5" s="9" t="s">
        <v>1</v>
      </c>
      <c r="C5" s="10" t="s">
        <v>2</v>
      </c>
      <c r="D5" s="11" t="s">
        <v>3</v>
      </c>
      <c r="E5" s="11" t="s">
        <v>4</v>
      </c>
      <c r="F5" s="11" t="s">
        <v>5</v>
      </c>
    </row>
    <row r="6" spans="1:6" ht="27.75" customHeight="1" thickBot="1" x14ac:dyDescent="0.25">
      <c r="A6" s="12"/>
      <c r="B6" s="13"/>
      <c r="C6" s="14"/>
      <c r="D6" s="15"/>
      <c r="E6" s="15"/>
      <c r="F6" s="15"/>
    </row>
    <row r="7" spans="1:6" ht="38.25" customHeight="1" x14ac:dyDescent="0.2">
      <c r="A7" s="16" t="s">
        <v>6</v>
      </c>
      <c r="B7" s="17" t="s">
        <v>7</v>
      </c>
      <c r="C7" s="17"/>
      <c r="D7" s="18">
        <f>+D8+D11+D18</f>
        <v>8500000</v>
      </c>
      <c r="E7" s="18">
        <f>+E8+E11+E18</f>
        <v>8500000</v>
      </c>
      <c r="F7" s="18">
        <f>+F8+F11+F18</f>
        <v>8500000</v>
      </c>
    </row>
    <row r="8" spans="1:6" ht="24.75" customHeight="1" x14ac:dyDescent="0.2">
      <c r="A8" s="19" t="s">
        <v>8</v>
      </c>
      <c r="B8" s="20" t="s">
        <v>9</v>
      </c>
      <c r="C8" s="20"/>
      <c r="D8" s="21">
        <f>+D9</f>
        <v>30000</v>
      </c>
      <c r="E8" s="21">
        <f>+E9</f>
        <v>30000</v>
      </c>
      <c r="F8" s="21">
        <f>+F9</f>
        <v>30000</v>
      </c>
    </row>
    <row r="9" spans="1:6" ht="25.5" customHeight="1" x14ac:dyDescent="0.2">
      <c r="A9" s="19" t="s">
        <v>10</v>
      </c>
      <c r="B9" s="20" t="s">
        <v>11</v>
      </c>
      <c r="C9" s="20"/>
      <c r="D9" s="22">
        <v>30000</v>
      </c>
      <c r="E9" s="22">
        <v>30000</v>
      </c>
      <c r="F9" s="22">
        <v>30000</v>
      </c>
    </row>
    <row r="10" spans="1:6" ht="36.75" customHeight="1" x14ac:dyDescent="0.2">
      <c r="A10" s="23" t="s">
        <v>12</v>
      </c>
      <c r="B10" s="24" t="s">
        <v>13</v>
      </c>
      <c r="C10" s="24" t="s">
        <v>14</v>
      </c>
      <c r="D10" s="22">
        <v>30000</v>
      </c>
      <c r="E10" s="22">
        <v>30000</v>
      </c>
      <c r="F10" s="22">
        <v>30000</v>
      </c>
    </row>
    <row r="11" spans="1:6" ht="24" customHeight="1" x14ac:dyDescent="0.2">
      <c r="A11" s="19" t="s">
        <v>15</v>
      </c>
      <c r="B11" s="20" t="s">
        <v>16</v>
      </c>
      <c r="C11" s="20"/>
      <c r="D11" s="21">
        <f>+D12</f>
        <v>1165610</v>
      </c>
      <c r="E11" s="21">
        <f>+E12</f>
        <v>1165610</v>
      </c>
      <c r="F11" s="21">
        <f>+F12</f>
        <v>1165610</v>
      </c>
    </row>
    <row r="12" spans="1:6" ht="53.25" customHeight="1" x14ac:dyDescent="0.2">
      <c r="A12" s="19" t="s">
        <v>17</v>
      </c>
      <c r="B12" s="20" t="s">
        <v>18</v>
      </c>
      <c r="C12" s="20"/>
      <c r="D12" s="22">
        <f>+D13+D14+D15+D16+D17</f>
        <v>1165610</v>
      </c>
      <c r="E12" s="22">
        <f>+E13+E14+E15+E16+E17</f>
        <v>1165610</v>
      </c>
      <c r="F12" s="22">
        <f>+F13+F14+F15+F16+F17</f>
        <v>1165610</v>
      </c>
    </row>
    <row r="13" spans="1:6" ht="51.75" customHeight="1" x14ac:dyDescent="0.2">
      <c r="A13" s="23" t="s">
        <v>19</v>
      </c>
      <c r="B13" s="24" t="s">
        <v>20</v>
      </c>
      <c r="C13" s="24" t="s">
        <v>14</v>
      </c>
      <c r="D13" s="22">
        <v>53610</v>
      </c>
      <c r="E13" s="22">
        <v>53610</v>
      </c>
      <c r="F13" s="22">
        <v>53610</v>
      </c>
    </row>
    <row r="14" spans="1:6" ht="53.25" customHeight="1" x14ac:dyDescent="0.2">
      <c r="A14" s="23" t="s">
        <v>21</v>
      </c>
      <c r="B14" s="24" t="s">
        <v>22</v>
      </c>
      <c r="C14" s="24" t="s">
        <v>14</v>
      </c>
      <c r="D14" s="22">
        <v>236300</v>
      </c>
      <c r="E14" s="22">
        <v>236300</v>
      </c>
      <c r="F14" s="22">
        <v>236300</v>
      </c>
    </row>
    <row r="15" spans="1:6" ht="40.5" customHeight="1" x14ac:dyDescent="0.2">
      <c r="A15" s="23" t="s">
        <v>23</v>
      </c>
      <c r="B15" s="24" t="s">
        <v>24</v>
      </c>
      <c r="C15" s="24" t="s">
        <v>14</v>
      </c>
      <c r="D15" s="22">
        <v>302700</v>
      </c>
      <c r="E15" s="22">
        <v>302700</v>
      </c>
      <c r="F15" s="22">
        <v>302700</v>
      </c>
    </row>
    <row r="16" spans="1:6" ht="40.5" customHeight="1" x14ac:dyDescent="0.2">
      <c r="A16" s="23" t="s">
        <v>25</v>
      </c>
      <c r="B16" s="24" t="s">
        <v>24</v>
      </c>
      <c r="C16" s="24" t="s">
        <v>26</v>
      </c>
      <c r="D16" s="22">
        <v>0</v>
      </c>
      <c r="E16" s="22">
        <v>0</v>
      </c>
      <c r="F16" s="22">
        <v>0</v>
      </c>
    </row>
    <row r="17" spans="1:6" ht="33.75" customHeight="1" x14ac:dyDescent="0.2">
      <c r="A17" s="23" t="s">
        <v>27</v>
      </c>
      <c r="B17" s="24" t="s">
        <v>28</v>
      </c>
      <c r="C17" s="24" t="s">
        <v>14</v>
      </c>
      <c r="D17" s="22">
        <v>573000</v>
      </c>
      <c r="E17" s="22">
        <v>573000</v>
      </c>
      <c r="F17" s="22">
        <v>573000</v>
      </c>
    </row>
    <row r="18" spans="1:6" ht="26.25" customHeight="1" x14ac:dyDescent="0.2">
      <c r="A18" s="19" t="s">
        <v>29</v>
      </c>
      <c r="B18" s="20" t="s">
        <v>30</v>
      </c>
      <c r="C18" s="20"/>
      <c r="D18" s="25">
        <f>+D19+D24+D26</f>
        <v>7304390</v>
      </c>
      <c r="E18" s="25">
        <f>+E19+E24+E26</f>
        <v>7304390</v>
      </c>
      <c r="F18" s="25">
        <f>+F19+F24+F26</f>
        <v>7304390</v>
      </c>
    </row>
    <row r="19" spans="1:6" ht="24.75" customHeight="1" x14ac:dyDescent="0.2">
      <c r="A19" s="19" t="s">
        <v>31</v>
      </c>
      <c r="B19" s="20" t="s">
        <v>32</v>
      </c>
      <c r="C19" s="20"/>
      <c r="D19" s="25">
        <f>+D20+D21+D22+D23</f>
        <v>468690</v>
      </c>
      <c r="E19" s="25">
        <f>+E20+E21+E22+E23</f>
        <v>468690</v>
      </c>
      <c r="F19" s="25">
        <f>+F20+F21+F22+F23</f>
        <v>468690</v>
      </c>
    </row>
    <row r="20" spans="1:6" ht="60.75" customHeight="1" x14ac:dyDescent="0.2">
      <c r="A20" s="23" t="s">
        <v>33</v>
      </c>
      <c r="B20" s="24" t="s">
        <v>34</v>
      </c>
      <c r="C20" s="24" t="s">
        <v>35</v>
      </c>
      <c r="D20" s="22">
        <v>328560</v>
      </c>
      <c r="E20" s="22">
        <v>328560</v>
      </c>
      <c r="F20" s="22">
        <v>328560</v>
      </c>
    </row>
    <row r="21" spans="1:6" ht="36" x14ac:dyDescent="0.2">
      <c r="A21" s="23" t="s">
        <v>36</v>
      </c>
      <c r="B21" s="24" t="s">
        <v>34</v>
      </c>
      <c r="C21" s="24" t="s">
        <v>14</v>
      </c>
      <c r="D21" s="22">
        <v>112245</v>
      </c>
      <c r="E21" s="22">
        <v>112245</v>
      </c>
      <c r="F21" s="22">
        <v>112245</v>
      </c>
    </row>
    <row r="22" spans="1:6" ht="24" x14ac:dyDescent="0.2">
      <c r="A22" s="23" t="s">
        <v>37</v>
      </c>
      <c r="B22" s="24" t="s">
        <v>34</v>
      </c>
      <c r="C22" s="24" t="s">
        <v>26</v>
      </c>
      <c r="D22" s="22">
        <v>0</v>
      </c>
      <c r="E22" s="22">
        <v>0</v>
      </c>
      <c r="F22" s="22">
        <v>0</v>
      </c>
    </row>
    <row r="23" spans="1:6" ht="48" x14ac:dyDescent="0.2">
      <c r="A23" s="23" t="s">
        <v>38</v>
      </c>
      <c r="B23" s="24" t="s">
        <v>39</v>
      </c>
      <c r="C23" s="24" t="s">
        <v>40</v>
      </c>
      <c r="D23" s="22">
        <v>27885</v>
      </c>
      <c r="E23" s="22">
        <v>27885</v>
      </c>
      <c r="F23" s="22">
        <v>27885</v>
      </c>
    </row>
    <row r="24" spans="1:6" ht="24" x14ac:dyDescent="0.2">
      <c r="A24" s="19" t="s">
        <v>41</v>
      </c>
      <c r="B24" s="20" t="s">
        <v>42</v>
      </c>
      <c r="C24" s="20"/>
      <c r="D24" s="21">
        <f>+D25</f>
        <v>866539</v>
      </c>
      <c r="E24" s="21">
        <f>+E25</f>
        <v>866539</v>
      </c>
      <c r="F24" s="21">
        <f>+F25</f>
        <v>866539</v>
      </c>
    </row>
    <row r="25" spans="1:6" ht="47.25" customHeight="1" x14ac:dyDescent="0.2">
      <c r="A25" s="23" t="s">
        <v>43</v>
      </c>
      <c r="B25" s="24" t="s">
        <v>44</v>
      </c>
      <c r="C25" s="24" t="s">
        <v>35</v>
      </c>
      <c r="D25" s="22">
        <v>866539</v>
      </c>
      <c r="E25" s="22">
        <v>866539</v>
      </c>
      <c r="F25" s="22">
        <v>866539</v>
      </c>
    </row>
    <row r="26" spans="1:6" ht="25.5" customHeight="1" x14ac:dyDescent="0.2">
      <c r="A26" s="19" t="s">
        <v>45</v>
      </c>
      <c r="B26" s="20" t="s">
        <v>46</v>
      </c>
      <c r="C26" s="20"/>
      <c r="D26" s="25">
        <f>+D27+D28+D29+D30+D31+D32</f>
        <v>5969161</v>
      </c>
      <c r="E26" s="25">
        <f>+E27+E28+E29+E30+E31+E32</f>
        <v>5969161</v>
      </c>
      <c r="F26" s="25">
        <f>+F27+F28+F29+F30+F31+F32</f>
        <v>5969161</v>
      </c>
    </row>
    <row r="27" spans="1:6" ht="48.75" customHeight="1" x14ac:dyDescent="0.2">
      <c r="A27" s="23" t="s">
        <v>47</v>
      </c>
      <c r="B27" s="24" t="s">
        <v>48</v>
      </c>
      <c r="C27" s="24" t="s">
        <v>35</v>
      </c>
      <c r="D27" s="22">
        <v>4374123</v>
      </c>
      <c r="E27" s="22">
        <v>4374123</v>
      </c>
      <c r="F27" s="22">
        <v>4374123</v>
      </c>
    </row>
    <row r="28" spans="1:6" ht="36" x14ac:dyDescent="0.2">
      <c r="A28" s="23" t="s">
        <v>49</v>
      </c>
      <c r="B28" s="24" t="s">
        <v>48</v>
      </c>
      <c r="C28" s="24" t="s">
        <v>14</v>
      </c>
      <c r="D28" s="22">
        <v>1569438</v>
      </c>
      <c r="E28" s="22">
        <v>1569438</v>
      </c>
      <c r="F28" s="22">
        <v>1569438</v>
      </c>
    </row>
    <row r="29" spans="1:6" ht="24" x14ac:dyDescent="0.2">
      <c r="A29" s="23" t="s">
        <v>50</v>
      </c>
      <c r="B29" s="24" t="s">
        <v>48</v>
      </c>
      <c r="C29" s="24" t="s">
        <v>26</v>
      </c>
      <c r="D29" s="22">
        <v>25600</v>
      </c>
      <c r="E29" s="22">
        <v>25600</v>
      </c>
      <c r="F29" s="22">
        <v>25600</v>
      </c>
    </row>
    <row r="30" spans="1:6" ht="48" x14ac:dyDescent="0.2">
      <c r="A30" s="23" t="s">
        <v>51</v>
      </c>
      <c r="B30" s="24" t="s">
        <v>52</v>
      </c>
      <c r="C30" s="24" t="s">
        <v>40</v>
      </c>
      <c r="D30" s="26"/>
      <c r="E30" s="22"/>
      <c r="F30" s="22"/>
    </row>
    <row r="31" spans="1:6" ht="60" x14ac:dyDescent="0.2">
      <c r="A31" s="23" t="s">
        <v>53</v>
      </c>
      <c r="B31" s="24" t="s">
        <v>54</v>
      </c>
      <c r="C31" s="24" t="s">
        <v>40</v>
      </c>
      <c r="D31" s="22"/>
      <c r="E31" s="22"/>
      <c r="F31" s="22"/>
    </row>
    <row r="32" spans="1:6" ht="120" x14ac:dyDescent="0.2">
      <c r="A32" s="23" t="s">
        <v>55</v>
      </c>
      <c r="B32" s="24" t="s">
        <v>56</v>
      </c>
      <c r="C32" s="24" t="s">
        <v>40</v>
      </c>
      <c r="D32" s="22">
        <v>0</v>
      </c>
      <c r="E32" s="22">
        <v>0</v>
      </c>
      <c r="F32" s="22">
        <v>0</v>
      </c>
    </row>
    <row r="33" spans="1:6" ht="48" x14ac:dyDescent="0.2">
      <c r="A33" s="23" t="s">
        <v>57</v>
      </c>
      <c r="B33" s="24" t="s">
        <v>58</v>
      </c>
      <c r="C33" s="24" t="s">
        <v>40</v>
      </c>
      <c r="D33" s="22">
        <v>0</v>
      </c>
      <c r="E33" s="22">
        <v>0</v>
      </c>
      <c r="F33" s="22">
        <v>0</v>
      </c>
    </row>
    <row r="34" spans="1:6" ht="24" x14ac:dyDescent="0.2">
      <c r="A34" s="16" t="s">
        <v>59</v>
      </c>
      <c r="B34" s="17" t="s">
        <v>60</v>
      </c>
      <c r="C34" s="17"/>
      <c r="D34" s="27">
        <f>+D35+D38+D41</f>
        <v>246613</v>
      </c>
      <c r="E34" s="27">
        <f>+E35+E38+E41</f>
        <v>2775733</v>
      </c>
      <c r="F34" s="27">
        <f>+F35+F38+F41</f>
        <v>246613</v>
      </c>
    </row>
    <row r="35" spans="1:6" ht="23.25" customHeight="1" x14ac:dyDescent="0.2">
      <c r="A35" s="28" t="s">
        <v>61</v>
      </c>
      <c r="B35" s="29" t="s">
        <v>62</v>
      </c>
      <c r="C35" s="29"/>
      <c r="D35" s="25">
        <f t="shared" ref="D35:F36" si="0">+D36</f>
        <v>8000</v>
      </c>
      <c r="E35" s="25">
        <f t="shared" si="0"/>
        <v>8000</v>
      </c>
      <c r="F35" s="25">
        <f t="shared" si="0"/>
        <v>8000</v>
      </c>
    </row>
    <row r="36" spans="1:6" ht="36" x14ac:dyDescent="0.2">
      <c r="A36" s="28" t="s">
        <v>63</v>
      </c>
      <c r="B36" s="29" t="s">
        <v>64</v>
      </c>
      <c r="C36" s="29"/>
      <c r="D36" s="25">
        <f t="shared" si="0"/>
        <v>8000</v>
      </c>
      <c r="E36" s="25">
        <f t="shared" si="0"/>
        <v>8000</v>
      </c>
      <c r="F36" s="25">
        <f t="shared" si="0"/>
        <v>8000</v>
      </c>
    </row>
    <row r="37" spans="1:6" ht="48" x14ac:dyDescent="0.2">
      <c r="A37" s="30" t="s">
        <v>65</v>
      </c>
      <c r="B37" s="29" t="s">
        <v>66</v>
      </c>
      <c r="C37" s="29"/>
      <c r="D37" s="25">
        <v>8000</v>
      </c>
      <c r="E37" s="25">
        <v>8000</v>
      </c>
      <c r="F37" s="25">
        <v>8000</v>
      </c>
    </row>
    <row r="38" spans="1:6" ht="24" x14ac:dyDescent="0.2">
      <c r="A38" s="19" t="s">
        <v>67</v>
      </c>
      <c r="B38" s="20" t="s">
        <v>68</v>
      </c>
      <c r="C38" s="20"/>
      <c r="D38" s="21">
        <v>238613</v>
      </c>
      <c r="E38" s="21">
        <v>238613</v>
      </c>
      <c r="F38" s="21">
        <v>238613</v>
      </c>
    </row>
    <row r="39" spans="1:6" x14ac:dyDescent="0.2">
      <c r="A39" s="19" t="s">
        <v>69</v>
      </c>
      <c r="B39" s="20" t="s">
        <v>70</v>
      </c>
      <c r="C39" s="20"/>
      <c r="D39" s="22">
        <v>238613</v>
      </c>
      <c r="E39" s="22">
        <v>238613</v>
      </c>
      <c r="F39" s="22">
        <v>238613</v>
      </c>
    </row>
    <row r="40" spans="1:6" ht="24" x14ac:dyDescent="0.2">
      <c r="A40" s="23" t="s">
        <v>71</v>
      </c>
      <c r="B40" s="24" t="s">
        <v>72</v>
      </c>
      <c r="C40" s="24" t="s">
        <v>73</v>
      </c>
      <c r="D40" s="22">
        <v>238613</v>
      </c>
      <c r="E40" s="22">
        <v>238613</v>
      </c>
      <c r="F40" s="22">
        <v>238613</v>
      </c>
    </row>
    <row r="41" spans="1:6" s="32" customFormat="1" x14ac:dyDescent="0.2">
      <c r="A41" s="28" t="s">
        <v>74</v>
      </c>
      <c r="B41" s="29" t="s">
        <v>75</v>
      </c>
      <c r="C41" s="31"/>
      <c r="D41" s="21">
        <f>+D42</f>
        <v>0</v>
      </c>
      <c r="E41" s="21">
        <f>+E42</f>
        <v>2529120</v>
      </c>
      <c r="F41" s="21">
        <f>+F42</f>
        <v>0</v>
      </c>
    </row>
    <row r="42" spans="1:6" s="32" customFormat="1" ht="24" x14ac:dyDescent="0.2">
      <c r="A42" s="28" t="s">
        <v>76</v>
      </c>
      <c r="B42" s="29" t="s">
        <v>77</v>
      </c>
      <c r="C42" s="31"/>
      <c r="D42" s="22">
        <f>+D43+D44</f>
        <v>0</v>
      </c>
      <c r="E42" s="22">
        <f>+E43+E44</f>
        <v>2529120</v>
      </c>
      <c r="F42" s="22">
        <f>+F43+F44</f>
        <v>0</v>
      </c>
    </row>
    <row r="43" spans="1:6" s="32" customFormat="1" ht="48" x14ac:dyDescent="0.2">
      <c r="A43" s="30" t="s">
        <v>78</v>
      </c>
      <c r="B43" s="31" t="s">
        <v>79</v>
      </c>
      <c r="C43" s="31" t="s">
        <v>80</v>
      </c>
      <c r="D43" s="22">
        <f>1227864-1227864</f>
        <v>0</v>
      </c>
      <c r="E43" s="22">
        <f>1227864-1227864</f>
        <v>0</v>
      </c>
      <c r="F43" s="22">
        <f>1227864-1227864</f>
        <v>0</v>
      </c>
    </row>
    <row r="44" spans="1:6" s="32" customFormat="1" ht="48" x14ac:dyDescent="0.2">
      <c r="A44" s="30" t="s">
        <v>81</v>
      </c>
      <c r="B44" s="31" t="s">
        <v>82</v>
      </c>
      <c r="C44" s="31" t="s">
        <v>80</v>
      </c>
      <c r="D44" s="22">
        <v>0</v>
      </c>
      <c r="E44" s="22">
        <v>2529120</v>
      </c>
      <c r="F44" s="22">
        <v>0</v>
      </c>
    </row>
    <row r="45" spans="1:6" ht="38.25" customHeight="1" x14ac:dyDescent="0.2">
      <c r="A45" s="16" t="s">
        <v>83</v>
      </c>
      <c r="B45" s="17" t="s">
        <v>84</v>
      </c>
      <c r="C45" s="17"/>
      <c r="D45" s="18">
        <f t="shared" ref="D45:F46" si="1">+D46</f>
        <v>170000</v>
      </c>
      <c r="E45" s="18">
        <f t="shared" si="1"/>
        <v>170000</v>
      </c>
      <c r="F45" s="18">
        <f t="shared" si="1"/>
        <v>170000</v>
      </c>
    </row>
    <row r="46" spans="1:6" ht="24" x14ac:dyDescent="0.2">
      <c r="A46" s="19" t="s">
        <v>85</v>
      </c>
      <c r="B46" s="20" t="s">
        <v>86</v>
      </c>
      <c r="C46" s="20"/>
      <c r="D46" s="21">
        <f t="shared" si="1"/>
        <v>170000</v>
      </c>
      <c r="E46" s="21">
        <f t="shared" si="1"/>
        <v>170000</v>
      </c>
      <c r="F46" s="21">
        <f t="shared" si="1"/>
        <v>170000</v>
      </c>
    </row>
    <row r="47" spans="1:6" ht="36.75" customHeight="1" x14ac:dyDescent="0.2">
      <c r="A47" s="19" t="s">
        <v>87</v>
      </c>
      <c r="B47" s="20" t="s">
        <v>88</v>
      </c>
      <c r="C47" s="20"/>
      <c r="D47" s="21">
        <f>+D48+D49</f>
        <v>170000</v>
      </c>
      <c r="E47" s="21">
        <f>+E48+E49</f>
        <v>170000</v>
      </c>
      <c r="F47" s="21">
        <f>+F48+F49</f>
        <v>170000</v>
      </c>
    </row>
    <row r="48" spans="1:6" ht="37.5" customHeight="1" x14ac:dyDescent="0.2">
      <c r="A48" s="23" t="s">
        <v>89</v>
      </c>
      <c r="B48" s="24" t="s">
        <v>90</v>
      </c>
      <c r="C48" s="24" t="s">
        <v>14</v>
      </c>
      <c r="D48" s="22">
        <v>150000</v>
      </c>
      <c r="E48" s="22">
        <v>150000</v>
      </c>
      <c r="F48" s="22">
        <v>150000</v>
      </c>
    </row>
    <row r="49" spans="1:6" ht="37.5" customHeight="1" x14ac:dyDescent="0.2">
      <c r="A49" s="23" t="s">
        <v>91</v>
      </c>
      <c r="B49" s="24" t="s">
        <v>90</v>
      </c>
      <c r="C49" s="24" t="s">
        <v>26</v>
      </c>
      <c r="D49" s="22">
        <v>20000</v>
      </c>
      <c r="E49" s="22">
        <v>20000</v>
      </c>
      <c r="F49" s="22">
        <v>20000</v>
      </c>
    </row>
    <row r="50" spans="1:6" ht="45.75" customHeight="1" x14ac:dyDescent="0.2">
      <c r="A50" s="16" t="s">
        <v>92</v>
      </c>
      <c r="B50" s="17" t="s">
        <v>93</v>
      </c>
      <c r="C50" s="17"/>
      <c r="D50" s="18">
        <f>+D51+D54+D58</f>
        <v>300000</v>
      </c>
      <c r="E50" s="18">
        <f>+E51+E54+E58</f>
        <v>300000</v>
      </c>
      <c r="F50" s="18">
        <f>+F51+F54+F58</f>
        <v>300000</v>
      </c>
    </row>
    <row r="51" spans="1:6" ht="49.5" customHeight="1" x14ac:dyDescent="0.2">
      <c r="A51" s="19" t="s">
        <v>94</v>
      </c>
      <c r="B51" s="20" t="s">
        <v>95</v>
      </c>
      <c r="C51" s="20"/>
      <c r="D51" s="21">
        <f t="shared" ref="D51:F52" si="2">+D52</f>
        <v>100000</v>
      </c>
      <c r="E51" s="21">
        <f t="shared" si="2"/>
        <v>100000</v>
      </c>
      <c r="F51" s="21">
        <f t="shared" si="2"/>
        <v>100000</v>
      </c>
    </row>
    <row r="52" spans="1:6" ht="39" customHeight="1" x14ac:dyDescent="0.2">
      <c r="A52" s="33" t="s">
        <v>96</v>
      </c>
      <c r="B52" s="34" t="s">
        <v>97</v>
      </c>
      <c r="C52" s="34"/>
      <c r="D52" s="22">
        <f t="shared" si="2"/>
        <v>100000</v>
      </c>
      <c r="E52" s="22">
        <f t="shared" si="2"/>
        <v>100000</v>
      </c>
      <c r="F52" s="22">
        <f t="shared" si="2"/>
        <v>100000</v>
      </c>
    </row>
    <row r="53" spans="1:6" ht="52.5" customHeight="1" x14ac:dyDescent="0.2">
      <c r="A53" s="35" t="s">
        <v>98</v>
      </c>
      <c r="B53" s="36" t="s">
        <v>99</v>
      </c>
      <c r="C53" s="36" t="s">
        <v>14</v>
      </c>
      <c r="D53" s="22">
        <v>100000</v>
      </c>
      <c r="E53" s="22">
        <v>100000</v>
      </c>
      <c r="F53" s="22">
        <v>100000</v>
      </c>
    </row>
    <row r="54" spans="1:6" ht="60" x14ac:dyDescent="0.2">
      <c r="A54" s="19" t="s">
        <v>100</v>
      </c>
      <c r="B54" s="20" t="s">
        <v>101</v>
      </c>
      <c r="C54" s="20"/>
      <c r="D54" s="21">
        <f>+D55</f>
        <v>150000</v>
      </c>
      <c r="E54" s="21">
        <f>+E55</f>
        <v>150000</v>
      </c>
      <c r="F54" s="21">
        <f>+F55</f>
        <v>150000</v>
      </c>
    </row>
    <row r="55" spans="1:6" ht="48" x14ac:dyDescent="0.2">
      <c r="A55" s="19" t="s">
        <v>102</v>
      </c>
      <c r="B55" s="37" t="s">
        <v>103</v>
      </c>
      <c r="C55" s="37"/>
      <c r="D55" s="22">
        <f>+D56+D57</f>
        <v>150000</v>
      </c>
      <c r="E55" s="22">
        <f>+E56+E57</f>
        <v>150000</v>
      </c>
      <c r="F55" s="22">
        <f>+F56+F57</f>
        <v>150000</v>
      </c>
    </row>
    <row r="56" spans="1:6" ht="38.25" customHeight="1" x14ac:dyDescent="0.2">
      <c r="A56" s="23" t="s">
        <v>104</v>
      </c>
      <c r="B56" s="38" t="s">
        <v>105</v>
      </c>
      <c r="C56" s="38" t="s">
        <v>14</v>
      </c>
      <c r="D56" s="22">
        <v>50000</v>
      </c>
      <c r="E56" s="22">
        <v>50000</v>
      </c>
      <c r="F56" s="22">
        <v>50000</v>
      </c>
    </row>
    <row r="57" spans="1:6" ht="36" x14ac:dyDescent="0.2">
      <c r="A57" s="23" t="s">
        <v>106</v>
      </c>
      <c r="B57" s="38" t="s">
        <v>107</v>
      </c>
      <c r="C57" s="38" t="s">
        <v>14</v>
      </c>
      <c r="D57" s="22">
        <v>100000</v>
      </c>
      <c r="E57" s="22">
        <v>100000</v>
      </c>
      <c r="F57" s="22">
        <v>100000</v>
      </c>
    </row>
    <row r="58" spans="1:6" ht="36.75" customHeight="1" x14ac:dyDescent="0.2">
      <c r="A58" s="19" t="s">
        <v>108</v>
      </c>
      <c r="B58" s="20" t="s">
        <v>109</v>
      </c>
      <c r="C58" s="20"/>
      <c r="D58" s="21">
        <f t="shared" ref="D58:F59" si="3">+D59</f>
        <v>50000</v>
      </c>
      <c r="E58" s="21">
        <f t="shared" si="3"/>
        <v>50000</v>
      </c>
      <c r="F58" s="21">
        <f t="shared" si="3"/>
        <v>50000</v>
      </c>
    </row>
    <row r="59" spans="1:6" ht="13.5" customHeight="1" x14ac:dyDescent="0.2">
      <c r="A59" s="19" t="s">
        <v>110</v>
      </c>
      <c r="B59" s="20" t="s">
        <v>111</v>
      </c>
      <c r="C59" s="20"/>
      <c r="D59" s="22">
        <f t="shared" si="3"/>
        <v>50000</v>
      </c>
      <c r="E59" s="22">
        <f t="shared" si="3"/>
        <v>50000</v>
      </c>
      <c r="F59" s="22">
        <f t="shared" si="3"/>
        <v>50000</v>
      </c>
    </row>
    <row r="60" spans="1:6" ht="36" x14ac:dyDescent="0.2">
      <c r="A60" s="23" t="s">
        <v>112</v>
      </c>
      <c r="B60" s="24" t="s">
        <v>113</v>
      </c>
      <c r="C60" s="24" t="s">
        <v>14</v>
      </c>
      <c r="D60" s="22">
        <v>50000</v>
      </c>
      <c r="E60" s="22">
        <v>50000</v>
      </c>
      <c r="F60" s="22">
        <v>50000</v>
      </c>
    </row>
    <row r="61" spans="1:6" s="39" customFormat="1" ht="36" x14ac:dyDescent="0.2">
      <c r="A61" s="16" t="s">
        <v>114</v>
      </c>
      <c r="B61" s="17" t="s">
        <v>115</v>
      </c>
      <c r="C61" s="17"/>
      <c r="D61" s="18">
        <f>+D62+D68</f>
        <v>14281762.91</v>
      </c>
      <c r="E61" s="18">
        <f>+E62+E68</f>
        <v>14281762.91</v>
      </c>
      <c r="F61" s="18">
        <f>+F62+F68</f>
        <v>13254562.91</v>
      </c>
    </row>
    <row r="62" spans="1:6" s="39" customFormat="1" ht="15" customHeight="1" x14ac:dyDescent="0.2">
      <c r="A62" s="19" t="s">
        <v>116</v>
      </c>
      <c r="B62" s="20" t="s">
        <v>117</v>
      </c>
      <c r="C62" s="20"/>
      <c r="D62" s="21">
        <f>+D63</f>
        <v>11620296.82</v>
      </c>
      <c r="E62" s="21">
        <f>+E63</f>
        <v>11620296.82</v>
      </c>
      <c r="F62" s="21">
        <f>+F63</f>
        <v>11620296.82</v>
      </c>
    </row>
    <row r="63" spans="1:6" s="39" customFormat="1" ht="38.25" customHeight="1" x14ac:dyDescent="0.2">
      <c r="A63" s="19" t="s">
        <v>118</v>
      </c>
      <c r="B63" s="20" t="s">
        <v>119</v>
      </c>
      <c r="C63" s="20"/>
      <c r="D63" s="21">
        <f>+D64+D65+D66+D67</f>
        <v>11620296.82</v>
      </c>
      <c r="E63" s="21">
        <f>+E64+E65+E66+E67</f>
        <v>11620296.82</v>
      </c>
      <c r="F63" s="21">
        <f>+F64+F65+F66+F67</f>
        <v>11620296.82</v>
      </c>
    </row>
    <row r="64" spans="1:6" s="39" customFormat="1" ht="48" x14ac:dyDescent="0.2">
      <c r="A64" s="23" t="s">
        <v>120</v>
      </c>
      <c r="B64" s="24" t="s">
        <v>121</v>
      </c>
      <c r="C64" s="24" t="s">
        <v>14</v>
      </c>
      <c r="D64" s="22">
        <v>2420296.8199999998</v>
      </c>
      <c r="E64" s="22">
        <v>2420296.8199999998</v>
      </c>
      <c r="F64" s="22">
        <v>2420296.8199999998</v>
      </c>
    </row>
    <row r="65" spans="1:7" s="39" customFormat="1" ht="35.25" customHeight="1" x14ac:dyDescent="0.2">
      <c r="A65" s="23" t="s">
        <v>122</v>
      </c>
      <c r="B65" s="24" t="s">
        <v>123</v>
      </c>
      <c r="C65" s="24" t="s">
        <v>14</v>
      </c>
      <c r="D65" s="22">
        <v>100000</v>
      </c>
      <c r="E65" s="22">
        <v>100000</v>
      </c>
      <c r="F65" s="22">
        <v>100000</v>
      </c>
    </row>
    <row r="66" spans="1:7" s="39" customFormat="1" ht="36" x14ac:dyDescent="0.2">
      <c r="A66" s="23" t="s">
        <v>124</v>
      </c>
      <c r="B66" s="24" t="s">
        <v>125</v>
      </c>
      <c r="C66" s="24" t="s">
        <v>14</v>
      </c>
      <c r="D66" s="22">
        <v>100000</v>
      </c>
      <c r="E66" s="22">
        <v>100000</v>
      </c>
      <c r="F66" s="22">
        <v>100000</v>
      </c>
    </row>
    <row r="67" spans="1:7" s="39" customFormat="1" ht="48" x14ac:dyDescent="0.2">
      <c r="A67" s="30" t="s">
        <v>126</v>
      </c>
      <c r="B67" s="31" t="s">
        <v>127</v>
      </c>
      <c r="C67" s="31" t="s">
        <v>26</v>
      </c>
      <c r="D67" s="22">
        <v>9000000</v>
      </c>
      <c r="E67" s="22">
        <v>9000000</v>
      </c>
      <c r="F67" s="22">
        <v>9000000</v>
      </c>
    </row>
    <row r="68" spans="1:7" s="39" customFormat="1" ht="24" x14ac:dyDescent="0.2">
      <c r="A68" s="19" t="s">
        <v>128</v>
      </c>
      <c r="B68" s="20" t="s">
        <v>129</v>
      </c>
      <c r="C68" s="20"/>
      <c r="D68" s="21">
        <f>+D69</f>
        <v>2661466.09</v>
      </c>
      <c r="E68" s="21">
        <f>+E69</f>
        <v>2661466.09</v>
      </c>
      <c r="F68" s="21">
        <f>+F69</f>
        <v>1634266.0899999999</v>
      </c>
    </row>
    <row r="69" spans="1:7" s="39" customFormat="1" ht="27" customHeight="1" x14ac:dyDescent="0.2">
      <c r="A69" s="19" t="s">
        <v>130</v>
      </c>
      <c r="B69" s="20" t="s">
        <v>131</v>
      </c>
      <c r="C69" s="20"/>
      <c r="D69" s="21">
        <f>+D70+D71+D72</f>
        <v>2661466.09</v>
      </c>
      <c r="E69" s="21">
        <f>+E70+E71+E72</f>
        <v>2661466.09</v>
      </c>
      <c r="F69" s="21">
        <f>+F70+F71+F72</f>
        <v>1634266.0899999999</v>
      </c>
    </row>
    <row r="70" spans="1:7" s="39" customFormat="1" ht="24" x14ac:dyDescent="0.2">
      <c r="A70" s="23" t="s">
        <v>132</v>
      </c>
      <c r="B70" s="24" t="s">
        <v>133</v>
      </c>
      <c r="C70" s="24" t="s">
        <v>14</v>
      </c>
      <c r="D70" s="22">
        <v>460481.46</v>
      </c>
      <c r="E70" s="22">
        <v>460481.46</v>
      </c>
      <c r="F70" s="22">
        <v>460481.46</v>
      </c>
    </row>
    <row r="71" spans="1:7" s="39" customFormat="1" ht="36" x14ac:dyDescent="0.2">
      <c r="A71" s="23" t="s">
        <v>134</v>
      </c>
      <c r="B71" s="24" t="s">
        <v>135</v>
      </c>
      <c r="C71" s="31" t="s">
        <v>80</v>
      </c>
      <c r="D71" s="22">
        <v>2090935.4</v>
      </c>
      <c r="E71" s="22">
        <v>2090935.4</v>
      </c>
      <c r="F71" s="22">
        <f>2090935.4-1027200</f>
        <v>1063735.3999999999</v>
      </c>
    </row>
    <row r="72" spans="1:7" s="39" customFormat="1" ht="24" x14ac:dyDescent="0.2">
      <c r="A72" s="35" t="s">
        <v>136</v>
      </c>
      <c r="B72" s="36" t="s">
        <v>137</v>
      </c>
      <c r="C72" s="36" t="s">
        <v>14</v>
      </c>
      <c r="D72" s="22">
        <v>110049.23</v>
      </c>
      <c r="E72" s="22">
        <v>110049.23</v>
      </c>
      <c r="F72" s="22">
        <v>110049.23</v>
      </c>
    </row>
    <row r="73" spans="1:7" s="39" customFormat="1" ht="60" x14ac:dyDescent="0.2">
      <c r="A73" s="40" t="s">
        <v>138</v>
      </c>
      <c r="B73" s="41" t="s">
        <v>139</v>
      </c>
      <c r="C73" s="41" t="s">
        <v>80</v>
      </c>
      <c r="D73" s="22"/>
      <c r="E73" s="22"/>
      <c r="F73" s="22"/>
    </row>
    <row r="74" spans="1:7" s="39" customFormat="1" ht="72" x14ac:dyDescent="0.2">
      <c r="A74" s="40" t="s">
        <v>140</v>
      </c>
      <c r="B74" s="41" t="s">
        <v>141</v>
      </c>
      <c r="C74" s="41" t="s">
        <v>80</v>
      </c>
      <c r="D74" s="22"/>
      <c r="E74" s="22"/>
      <c r="F74" s="22"/>
    </row>
    <row r="75" spans="1:7" s="39" customFormat="1" ht="84" x14ac:dyDescent="0.2">
      <c r="A75" s="40" t="s">
        <v>142</v>
      </c>
      <c r="B75" s="41" t="s">
        <v>143</v>
      </c>
      <c r="C75" s="41" t="s">
        <v>80</v>
      </c>
      <c r="D75" s="22"/>
      <c r="E75" s="22"/>
      <c r="F75" s="22"/>
    </row>
    <row r="76" spans="1:7" s="39" customFormat="1" ht="36" x14ac:dyDescent="0.2">
      <c r="A76" s="42" t="s">
        <v>144</v>
      </c>
      <c r="B76" s="43" t="s">
        <v>145</v>
      </c>
      <c r="C76" s="44"/>
      <c r="D76" s="45">
        <f>+D77+D81</f>
        <v>4219931.99</v>
      </c>
      <c r="E76" s="45">
        <f>+E77+E81</f>
        <v>3519931.99</v>
      </c>
      <c r="F76" s="45">
        <f>+F77+F81</f>
        <v>3519931.99</v>
      </c>
      <c r="G76" s="46"/>
    </row>
    <row r="77" spans="1:7" s="39" customFormat="1" x14ac:dyDescent="0.2">
      <c r="A77" s="47" t="s">
        <v>146</v>
      </c>
      <c r="B77" s="48" t="s">
        <v>147</v>
      </c>
      <c r="C77" s="41"/>
      <c r="D77" s="25">
        <f>+D78</f>
        <v>2069823.2</v>
      </c>
      <c r="E77" s="25">
        <f>+E78</f>
        <v>2069823.2</v>
      </c>
      <c r="F77" s="25">
        <f>+F78</f>
        <v>2069823.2</v>
      </c>
    </row>
    <row r="78" spans="1:7" s="39" customFormat="1" x14ac:dyDescent="0.2">
      <c r="A78" s="47" t="s">
        <v>148</v>
      </c>
      <c r="B78" s="48" t="s">
        <v>149</v>
      </c>
      <c r="C78" s="41"/>
      <c r="D78" s="25">
        <f>+D79+D80</f>
        <v>2069823.2</v>
      </c>
      <c r="E78" s="25">
        <f>+E79+E80</f>
        <v>2069823.2</v>
      </c>
      <c r="F78" s="25">
        <f>+F79+F80</f>
        <v>2069823.2</v>
      </c>
    </row>
    <row r="79" spans="1:7" s="39" customFormat="1" ht="60" x14ac:dyDescent="0.2">
      <c r="A79" s="30" t="s">
        <v>150</v>
      </c>
      <c r="B79" s="31" t="s">
        <v>151</v>
      </c>
      <c r="C79" s="31" t="s">
        <v>14</v>
      </c>
      <c r="D79" s="22">
        <v>369823.2</v>
      </c>
      <c r="E79" s="22">
        <v>369823.2</v>
      </c>
      <c r="F79" s="22">
        <v>369823.2</v>
      </c>
    </row>
    <row r="80" spans="1:7" s="39" customFormat="1" ht="24.75" thickBot="1" x14ac:dyDescent="0.25">
      <c r="A80" s="49" t="s">
        <v>152</v>
      </c>
      <c r="B80" s="41" t="s">
        <v>153</v>
      </c>
      <c r="C80" s="41" t="s">
        <v>14</v>
      </c>
      <c r="D80" s="22">
        <v>1700000</v>
      </c>
      <c r="E80" s="22">
        <v>1700000</v>
      </c>
      <c r="F80" s="22">
        <v>1700000</v>
      </c>
    </row>
    <row r="81" spans="1:8" s="39" customFormat="1" ht="24.75" thickBot="1" x14ac:dyDescent="0.25">
      <c r="A81" s="50" t="s">
        <v>154</v>
      </c>
      <c r="B81" s="51" t="s">
        <v>155</v>
      </c>
      <c r="C81" s="52"/>
      <c r="D81" s="21">
        <f>+D82</f>
        <v>2150108.79</v>
      </c>
      <c r="E81" s="21">
        <f>+E82</f>
        <v>1450108.79</v>
      </c>
      <c r="F81" s="21">
        <f>+F82</f>
        <v>1450108.79</v>
      </c>
    </row>
    <row r="82" spans="1:8" s="39" customFormat="1" ht="24.75" customHeight="1" thickBot="1" x14ac:dyDescent="0.25">
      <c r="A82" s="50" t="s">
        <v>156</v>
      </c>
      <c r="B82" s="51" t="s">
        <v>157</v>
      </c>
      <c r="C82" s="52"/>
      <c r="D82" s="22">
        <f>+D83+D84+D85</f>
        <v>2150108.79</v>
      </c>
      <c r="E82" s="22">
        <f>+E83+E84+E85</f>
        <v>1450108.79</v>
      </c>
      <c r="F82" s="22">
        <f>+F83+F84+F85</f>
        <v>1450108.79</v>
      </c>
    </row>
    <row r="83" spans="1:8" s="39" customFormat="1" ht="71.25" customHeight="1" thickBot="1" x14ac:dyDescent="0.25">
      <c r="A83" s="53" t="s">
        <v>158</v>
      </c>
      <c r="B83" s="52" t="s">
        <v>159</v>
      </c>
      <c r="C83" s="52" t="s">
        <v>26</v>
      </c>
      <c r="D83" s="22">
        <v>0</v>
      </c>
      <c r="E83" s="22">
        <v>0</v>
      </c>
      <c r="F83" s="22">
        <v>0</v>
      </c>
    </row>
    <row r="84" spans="1:8" s="39" customFormat="1" ht="36" x14ac:dyDescent="0.2">
      <c r="A84" s="54" t="s">
        <v>160</v>
      </c>
      <c r="B84" s="55" t="s">
        <v>161</v>
      </c>
      <c r="C84" s="55" t="s">
        <v>26</v>
      </c>
      <c r="D84" s="22">
        <v>1100108.79</v>
      </c>
      <c r="E84" s="22">
        <v>1100108.79</v>
      </c>
      <c r="F84" s="22">
        <v>1100108.79</v>
      </c>
    </row>
    <row r="85" spans="1:8" s="39" customFormat="1" ht="24" x14ac:dyDescent="0.2">
      <c r="A85" s="54" t="s">
        <v>162</v>
      </c>
      <c r="B85" s="55" t="s">
        <v>163</v>
      </c>
      <c r="C85" s="55" t="s">
        <v>14</v>
      </c>
      <c r="D85" s="22">
        <v>1050000</v>
      </c>
      <c r="E85" s="22">
        <v>350000</v>
      </c>
      <c r="F85" s="22">
        <v>350000</v>
      </c>
    </row>
    <row r="86" spans="1:8" ht="24" x14ac:dyDescent="0.2">
      <c r="A86" s="56" t="s">
        <v>164</v>
      </c>
      <c r="B86" s="57" t="s">
        <v>165</v>
      </c>
      <c r="C86" s="57"/>
      <c r="D86" s="18">
        <f t="shared" ref="D86:F87" si="4">+D87</f>
        <v>252000</v>
      </c>
      <c r="E86" s="18">
        <f t="shared" si="4"/>
        <v>252000</v>
      </c>
      <c r="F86" s="18">
        <f t="shared" si="4"/>
        <v>252000</v>
      </c>
    </row>
    <row r="87" spans="1:8" ht="24" x14ac:dyDescent="0.2">
      <c r="A87" s="58" t="s">
        <v>166</v>
      </c>
      <c r="B87" s="34" t="s">
        <v>167</v>
      </c>
      <c r="C87" s="34"/>
      <c r="D87" s="22">
        <f t="shared" si="4"/>
        <v>252000</v>
      </c>
      <c r="E87" s="22">
        <f t="shared" si="4"/>
        <v>252000</v>
      </c>
      <c r="F87" s="22">
        <f t="shared" si="4"/>
        <v>252000</v>
      </c>
    </row>
    <row r="88" spans="1:8" ht="27.75" customHeight="1" x14ac:dyDescent="0.2">
      <c r="A88" s="58" t="s">
        <v>168</v>
      </c>
      <c r="B88" s="34" t="s">
        <v>169</v>
      </c>
      <c r="C88" s="34"/>
      <c r="D88" s="22">
        <f>+D89+D90+D91</f>
        <v>252000</v>
      </c>
      <c r="E88" s="22">
        <f>+E89+E90+E91</f>
        <v>252000</v>
      </c>
      <c r="F88" s="22">
        <f>+F89+F90+F91</f>
        <v>252000</v>
      </c>
    </row>
    <row r="89" spans="1:8" ht="36.75" customHeight="1" x14ac:dyDescent="0.2">
      <c r="A89" s="23" t="s">
        <v>170</v>
      </c>
      <c r="B89" s="36" t="s">
        <v>171</v>
      </c>
      <c r="C89" s="36" t="s">
        <v>14</v>
      </c>
      <c r="D89" s="22">
        <v>250000</v>
      </c>
      <c r="E89" s="22">
        <v>250000</v>
      </c>
      <c r="F89" s="22">
        <v>250000</v>
      </c>
    </row>
    <row r="90" spans="1:8" ht="49.5" customHeight="1" x14ac:dyDescent="0.2">
      <c r="A90" s="59" t="s">
        <v>172</v>
      </c>
      <c r="B90" s="24" t="s">
        <v>173</v>
      </c>
      <c r="C90" s="24" t="s">
        <v>14</v>
      </c>
      <c r="D90" s="22">
        <v>1000</v>
      </c>
      <c r="E90" s="22">
        <v>1000</v>
      </c>
      <c r="F90" s="22">
        <v>1000</v>
      </c>
    </row>
    <row r="91" spans="1:8" ht="48" customHeight="1" x14ac:dyDescent="0.2">
      <c r="A91" s="59" t="s">
        <v>174</v>
      </c>
      <c r="B91" s="36" t="s">
        <v>175</v>
      </c>
      <c r="C91" s="36" t="s">
        <v>14</v>
      </c>
      <c r="D91" s="22">
        <v>1000</v>
      </c>
      <c r="E91" s="22">
        <v>1000</v>
      </c>
      <c r="F91" s="22">
        <v>1000</v>
      </c>
    </row>
    <row r="92" spans="1:8" ht="24" x14ac:dyDescent="0.2">
      <c r="A92" s="42" t="s">
        <v>176</v>
      </c>
      <c r="B92" s="43" t="s">
        <v>177</v>
      </c>
      <c r="C92" s="43"/>
      <c r="D92" s="45">
        <f>+D93+D100</f>
        <v>12647446</v>
      </c>
      <c r="E92" s="45">
        <f>+E93+E100</f>
        <v>9774351</v>
      </c>
      <c r="F92" s="45">
        <f>+F93+F100</f>
        <v>9774351</v>
      </c>
      <c r="G92" s="60"/>
      <c r="H92" s="60"/>
    </row>
    <row r="93" spans="1:8" s="32" customFormat="1" ht="25.5" customHeight="1" x14ac:dyDescent="0.2">
      <c r="A93" s="47" t="s">
        <v>178</v>
      </c>
      <c r="B93" s="48" t="s">
        <v>179</v>
      </c>
      <c r="C93" s="48"/>
      <c r="D93" s="25">
        <f>+D94</f>
        <v>10382339</v>
      </c>
      <c r="E93" s="25">
        <f>+E94</f>
        <v>8338350</v>
      </c>
      <c r="F93" s="25">
        <f>+F94</f>
        <v>8338350</v>
      </c>
    </row>
    <row r="94" spans="1:8" s="32" customFormat="1" ht="24" x14ac:dyDescent="0.2">
      <c r="A94" s="47" t="s">
        <v>180</v>
      </c>
      <c r="B94" s="48" t="s">
        <v>181</v>
      </c>
      <c r="C94" s="48"/>
      <c r="D94" s="25">
        <f>+D95+D96+D97+D98+D99</f>
        <v>10382339</v>
      </c>
      <c r="E94" s="25">
        <f>+E95+E96+E97+E98+E99</f>
        <v>8338350</v>
      </c>
      <c r="F94" s="25">
        <f>+F95+F96+F97+F98+F99</f>
        <v>8338350</v>
      </c>
    </row>
    <row r="95" spans="1:8" ht="72" x14ac:dyDescent="0.2">
      <c r="A95" s="30" t="s">
        <v>182</v>
      </c>
      <c r="B95" s="31" t="s">
        <v>183</v>
      </c>
      <c r="C95" s="31" t="s">
        <v>35</v>
      </c>
      <c r="D95" s="22">
        <v>4315358</v>
      </c>
      <c r="E95" s="22">
        <v>4315358</v>
      </c>
      <c r="F95" s="22">
        <v>4315358</v>
      </c>
    </row>
    <row r="96" spans="1:8" ht="36.75" customHeight="1" thickBot="1" x14ac:dyDescent="0.25">
      <c r="A96" s="30" t="s">
        <v>184</v>
      </c>
      <c r="B96" s="31" t="s">
        <v>183</v>
      </c>
      <c r="C96" s="31" t="s">
        <v>14</v>
      </c>
      <c r="D96" s="22">
        <v>3508105.04</v>
      </c>
      <c r="E96" s="22">
        <v>3508105.04</v>
      </c>
      <c r="F96" s="22">
        <v>3508105.04</v>
      </c>
    </row>
    <row r="97" spans="1:7" ht="36.75" thickBot="1" x14ac:dyDescent="0.25">
      <c r="A97" s="61" t="s">
        <v>185</v>
      </c>
      <c r="B97" s="31" t="s">
        <v>183</v>
      </c>
      <c r="C97" s="52" t="s">
        <v>26</v>
      </c>
      <c r="D97" s="22">
        <v>480698.96</v>
      </c>
      <c r="E97" s="22">
        <v>480698.96</v>
      </c>
      <c r="F97" s="22">
        <v>480698.96</v>
      </c>
      <c r="G97" s="62"/>
    </row>
    <row r="98" spans="1:7" ht="72" x14ac:dyDescent="0.2">
      <c r="A98" s="63" t="s">
        <v>186</v>
      </c>
      <c r="B98" s="31" t="s">
        <v>187</v>
      </c>
      <c r="C98" s="31" t="s">
        <v>35</v>
      </c>
      <c r="D98" s="22">
        <f>1516335+457933</f>
        <v>1974268</v>
      </c>
      <c r="E98" s="22"/>
      <c r="F98" s="22"/>
    </row>
    <row r="99" spans="1:7" ht="72" customHeight="1" x14ac:dyDescent="0.2">
      <c r="A99" s="64" t="s">
        <v>188</v>
      </c>
      <c r="B99" s="24" t="s">
        <v>189</v>
      </c>
      <c r="C99" s="24" t="s">
        <v>35</v>
      </c>
      <c r="D99" s="22">
        <v>103909</v>
      </c>
      <c r="E99" s="22">
        <v>34188</v>
      </c>
      <c r="F99" s="22">
        <v>34188</v>
      </c>
    </row>
    <row r="100" spans="1:7" ht="13.5" thickBot="1" x14ac:dyDescent="0.25">
      <c r="A100" s="65" t="s">
        <v>190</v>
      </c>
      <c r="B100" s="34" t="s">
        <v>191</v>
      </c>
      <c r="C100" s="66"/>
      <c r="D100" s="21">
        <f>+D101</f>
        <v>2265107</v>
      </c>
      <c r="E100" s="21">
        <f>+E101</f>
        <v>1436001</v>
      </c>
      <c r="F100" s="21">
        <f>+F101</f>
        <v>1436001</v>
      </c>
    </row>
    <row r="101" spans="1:7" ht="13.5" thickBot="1" x14ac:dyDescent="0.25">
      <c r="A101" s="67" t="s">
        <v>192</v>
      </c>
      <c r="B101" s="68" t="s">
        <v>193</v>
      </c>
      <c r="C101" s="68"/>
      <c r="D101" s="25">
        <f>+D102+D103+D104+D105+D106+D107+D108</f>
        <v>2265107</v>
      </c>
      <c r="E101" s="25">
        <f>+E102+E103+E104+E105+E106+E107+E108</f>
        <v>1436001</v>
      </c>
      <c r="F101" s="25">
        <f>+F102+F103+F104+F105+F106+F107+F108</f>
        <v>1436001</v>
      </c>
    </row>
    <row r="102" spans="1:7" ht="63" customHeight="1" x14ac:dyDescent="0.2">
      <c r="A102" s="69" t="s">
        <v>194</v>
      </c>
      <c r="B102" s="38" t="s">
        <v>195</v>
      </c>
      <c r="C102" s="38" t="s">
        <v>35</v>
      </c>
      <c r="D102" s="22">
        <v>833561</v>
      </c>
      <c r="E102" s="22">
        <v>833561</v>
      </c>
      <c r="F102" s="22">
        <v>833561</v>
      </c>
    </row>
    <row r="103" spans="1:7" ht="44.25" customHeight="1" thickBot="1" x14ac:dyDescent="0.25">
      <c r="A103" s="23" t="s">
        <v>196</v>
      </c>
      <c r="B103" s="24" t="s">
        <v>195</v>
      </c>
      <c r="C103" s="24" t="s">
        <v>14</v>
      </c>
      <c r="D103" s="22">
        <v>582188</v>
      </c>
      <c r="E103" s="22">
        <v>582188</v>
      </c>
      <c r="F103" s="22">
        <v>582188</v>
      </c>
    </row>
    <row r="104" spans="1:7" ht="37.5" customHeight="1" thickBot="1" x14ac:dyDescent="0.25">
      <c r="A104" s="70" t="s">
        <v>197</v>
      </c>
      <c r="B104" s="24" t="s">
        <v>195</v>
      </c>
      <c r="C104" s="24" t="s">
        <v>26</v>
      </c>
      <c r="D104" s="22">
        <v>0</v>
      </c>
      <c r="E104" s="22">
        <v>0</v>
      </c>
      <c r="F104" s="22">
        <v>0</v>
      </c>
    </row>
    <row r="105" spans="1:7" ht="72.75" customHeight="1" thickBot="1" x14ac:dyDescent="0.25">
      <c r="A105" s="71" t="s">
        <v>186</v>
      </c>
      <c r="B105" s="31" t="s">
        <v>198</v>
      </c>
      <c r="C105" s="31" t="s">
        <v>35</v>
      </c>
      <c r="D105" s="22">
        <f>618910+186911</f>
        <v>805821</v>
      </c>
      <c r="E105" s="22"/>
      <c r="F105" s="22"/>
    </row>
    <row r="106" spans="1:7" ht="72" x14ac:dyDescent="0.2">
      <c r="A106" s="72" t="s">
        <v>199</v>
      </c>
      <c r="B106" s="24" t="s">
        <v>200</v>
      </c>
      <c r="C106" s="24" t="s">
        <v>35</v>
      </c>
      <c r="D106" s="22">
        <v>42412</v>
      </c>
      <c r="E106" s="22">
        <v>20252</v>
      </c>
      <c r="F106" s="22">
        <v>20252</v>
      </c>
    </row>
    <row r="107" spans="1:7" ht="36" x14ac:dyDescent="0.2">
      <c r="A107" s="64" t="s">
        <v>201</v>
      </c>
      <c r="B107" s="24" t="s">
        <v>202</v>
      </c>
      <c r="C107" s="24" t="s">
        <v>14</v>
      </c>
      <c r="D107" s="22">
        <v>1066</v>
      </c>
      <c r="E107" s="22"/>
      <c r="F107" s="22"/>
    </row>
    <row r="108" spans="1:7" ht="36" x14ac:dyDescent="0.2">
      <c r="A108" s="73" t="s">
        <v>203</v>
      </c>
      <c r="B108" s="38" t="s">
        <v>204</v>
      </c>
      <c r="C108" s="38" t="s">
        <v>14</v>
      </c>
      <c r="D108" s="22">
        <v>59</v>
      </c>
      <c r="E108" s="22"/>
      <c r="F108" s="22"/>
    </row>
    <row r="109" spans="1:7" s="39" customFormat="1" ht="22.5" customHeight="1" x14ac:dyDescent="0.2">
      <c r="A109" s="74" t="s">
        <v>205</v>
      </c>
      <c r="B109" s="75" t="s">
        <v>206</v>
      </c>
      <c r="C109" s="75"/>
      <c r="D109" s="18">
        <f>+D110+D115+D118</f>
        <v>5690000</v>
      </c>
      <c r="E109" s="18">
        <f>+E110+E115+E118</f>
        <v>6390000</v>
      </c>
      <c r="F109" s="18">
        <f>+F110+F115+F118</f>
        <v>6390000</v>
      </c>
    </row>
    <row r="110" spans="1:7" s="39" customFormat="1" ht="12.75" customHeight="1" x14ac:dyDescent="0.2">
      <c r="A110" s="19" t="s">
        <v>207</v>
      </c>
      <c r="B110" s="20" t="s">
        <v>208</v>
      </c>
      <c r="C110" s="20"/>
      <c r="D110" s="21">
        <f>+D111</f>
        <v>2850000</v>
      </c>
      <c r="E110" s="21">
        <f>+E111</f>
        <v>2850000</v>
      </c>
      <c r="F110" s="21">
        <f>+F111</f>
        <v>2850000</v>
      </c>
    </row>
    <row r="111" spans="1:7" s="39" customFormat="1" ht="15" customHeight="1" x14ac:dyDescent="0.2">
      <c r="A111" s="19" t="s">
        <v>209</v>
      </c>
      <c r="B111" s="20" t="s">
        <v>210</v>
      </c>
      <c r="C111" s="20"/>
      <c r="D111" s="22">
        <f>+D112+D113+D114</f>
        <v>2850000</v>
      </c>
      <c r="E111" s="22">
        <f>+E112+E113+E114</f>
        <v>2850000</v>
      </c>
      <c r="F111" s="22">
        <f>+F112+F113+F114</f>
        <v>2850000</v>
      </c>
    </row>
    <row r="112" spans="1:7" s="39" customFormat="1" ht="25.5" customHeight="1" x14ac:dyDescent="0.2">
      <c r="A112" s="23" t="s">
        <v>211</v>
      </c>
      <c r="B112" s="24" t="s">
        <v>212</v>
      </c>
      <c r="C112" s="24" t="s">
        <v>14</v>
      </c>
      <c r="D112" s="22">
        <v>2350000</v>
      </c>
      <c r="E112" s="22">
        <v>2350000</v>
      </c>
      <c r="F112" s="22">
        <v>2350000</v>
      </c>
    </row>
    <row r="113" spans="1:6" s="39" customFormat="1" ht="25.5" customHeight="1" x14ac:dyDescent="0.2">
      <c r="A113" s="23" t="s">
        <v>213</v>
      </c>
      <c r="B113" s="24" t="s">
        <v>214</v>
      </c>
      <c r="C113" s="24" t="s">
        <v>14</v>
      </c>
      <c r="D113" s="22">
        <v>100000</v>
      </c>
      <c r="E113" s="22">
        <v>100000</v>
      </c>
      <c r="F113" s="22">
        <v>100000</v>
      </c>
    </row>
    <row r="114" spans="1:6" s="39" customFormat="1" ht="33.75" customHeight="1" x14ac:dyDescent="0.2">
      <c r="A114" s="23" t="s">
        <v>215</v>
      </c>
      <c r="B114" s="24" t="s">
        <v>216</v>
      </c>
      <c r="C114" s="76" t="s">
        <v>80</v>
      </c>
      <c r="D114" s="22">
        <v>400000</v>
      </c>
      <c r="E114" s="22">
        <v>400000</v>
      </c>
      <c r="F114" s="22">
        <v>400000</v>
      </c>
    </row>
    <row r="115" spans="1:6" s="39" customFormat="1" ht="13.5" customHeight="1" x14ac:dyDescent="0.2">
      <c r="A115" s="19" t="s">
        <v>217</v>
      </c>
      <c r="B115" s="20" t="s">
        <v>218</v>
      </c>
      <c r="C115" s="20"/>
      <c r="D115" s="21">
        <f t="shared" ref="D115:F116" si="5">+D116</f>
        <v>140000</v>
      </c>
      <c r="E115" s="21">
        <f t="shared" si="5"/>
        <v>140000</v>
      </c>
      <c r="F115" s="21">
        <f t="shared" si="5"/>
        <v>140000</v>
      </c>
    </row>
    <row r="116" spans="1:6" s="39" customFormat="1" ht="24.75" customHeight="1" x14ac:dyDescent="0.2">
      <c r="A116" s="19" t="s">
        <v>219</v>
      </c>
      <c r="B116" s="20" t="s">
        <v>220</v>
      </c>
      <c r="C116" s="20"/>
      <c r="D116" s="22">
        <f t="shared" si="5"/>
        <v>140000</v>
      </c>
      <c r="E116" s="22">
        <f t="shared" si="5"/>
        <v>140000</v>
      </c>
      <c r="F116" s="22">
        <f t="shared" si="5"/>
        <v>140000</v>
      </c>
    </row>
    <row r="117" spans="1:6" s="39" customFormat="1" ht="24" x14ac:dyDescent="0.2">
      <c r="A117" s="23" t="s">
        <v>221</v>
      </c>
      <c r="B117" s="24" t="s">
        <v>222</v>
      </c>
      <c r="C117" s="24" t="s">
        <v>14</v>
      </c>
      <c r="D117" s="22">
        <v>140000</v>
      </c>
      <c r="E117" s="22">
        <v>140000</v>
      </c>
      <c r="F117" s="22">
        <v>140000</v>
      </c>
    </row>
    <row r="118" spans="1:6" s="39" customFormat="1" ht="24" x14ac:dyDescent="0.2">
      <c r="A118" s="19" t="s">
        <v>223</v>
      </c>
      <c r="B118" s="20" t="s">
        <v>224</v>
      </c>
      <c r="C118" s="20"/>
      <c r="D118" s="21">
        <f>+D119</f>
        <v>2700000</v>
      </c>
      <c r="E118" s="21">
        <f>+E119</f>
        <v>3400000</v>
      </c>
      <c r="F118" s="21">
        <f>+F119</f>
        <v>3400000</v>
      </c>
    </row>
    <row r="119" spans="1:6" s="39" customFormat="1" ht="24" x14ac:dyDescent="0.2">
      <c r="A119" s="19" t="s">
        <v>225</v>
      </c>
      <c r="B119" s="20" t="s">
        <v>226</v>
      </c>
      <c r="C119" s="20"/>
      <c r="D119" s="22">
        <f>+D122+D123++D120+D121</f>
        <v>2700000</v>
      </c>
      <c r="E119" s="22">
        <f>+E122+E123++E120+E121</f>
        <v>3400000</v>
      </c>
      <c r="F119" s="22">
        <f>+F122+F123++F120+F121</f>
        <v>3400000</v>
      </c>
    </row>
    <row r="120" spans="1:6" s="39" customFormat="1" ht="24" x14ac:dyDescent="0.2">
      <c r="A120" s="23" t="s">
        <v>227</v>
      </c>
      <c r="B120" s="24" t="s">
        <v>228</v>
      </c>
      <c r="C120" s="24" t="s">
        <v>14</v>
      </c>
      <c r="D120" s="22">
        <v>50000</v>
      </c>
      <c r="E120" s="22">
        <v>100000</v>
      </c>
      <c r="F120" s="22">
        <v>100000</v>
      </c>
    </row>
    <row r="121" spans="1:6" s="39" customFormat="1" ht="24" x14ac:dyDescent="0.2">
      <c r="A121" s="23" t="s">
        <v>229</v>
      </c>
      <c r="B121" s="24" t="s">
        <v>230</v>
      </c>
      <c r="C121" s="24" t="s">
        <v>14</v>
      </c>
      <c r="D121" s="22">
        <v>30000</v>
      </c>
      <c r="E121" s="22">
        <v>100000</v>
      </c>
      <c r="F121" s="22">
        <v>100000</v>
      </c>
    </row>
    <row r="122" spans="1:6" s="39" customFormat="1" ht="24" x14ac:dyDescent="0.2">
      <c r="A122" s="23" t="s">
        <v>231</v>
      </c>
      <c r="B122" s="24" t="s">
        <v>232</v>
      </c>
      <c r="C122" s="24" t="s">
        <v>14</v>
      </c>
      <c r="D122" s="22">
        <v>1620000</v>
      </c>
      <c r="E122" s="22">
        <v>1200000</v>
      </c>
      <c r="F122" s="22">
        <v>1200000</v>
      </c>
    </row>
    <row r="123" spans="1:6" s="39" customFormat="1" ht="33.75" customHeight="1" x14ac:dyDescent="0.2">
      <c r="A123" s="30" t="s">
        <v>233</v>
      </c>
      <c r="B123" s="31" t="s">
        <v>234</v>
      </c>
      <c r="C123" s="31" t="s">
        <v>26</v>
      </c>
      <c r="D123" s="22">
        <v>1000000</v>
      </c>
      <c r="E123" s="22">
        <v>2000000</v>
      </c>
      <c r="F123" s="22">
        <v>2000000</v>
      </c>
    </row>
    <row r="124" spans="1:6" s="39" customFormat="1" hidden="1" x14ac:dyDescent="0.2">
      <c r="A124" s="28" t="s">
        <v>235</v>
      </c>
      <c r="B124" s="29" t="s">
        <v>236</v>
      </c>
      <c r="C124" s="31"/>
      <c r="D124" s="22"/>
      <c r="E124" s="22"/>
      <c r="F124" s="22"/>
    </row>
    <row r="125" spans="1:6" s="39" customFormat="1" hidden="1" x14ac:dyDescent="0.2">
      <c r="A125" s="28" t="s">
        <v>237</v>
      </c>
      <c r="B125" s="29" t="s">
        <v>238</v>
      </c>
      <c r="C125" s="31"/>
      <c r="D125" s="22"/>
      <c r="E125" s="22"/>
      <c r="F125" s="22"/>
    </row>
    <row r="126" spans="1:6" s="39" customFormat="1" ht="60" hidden="1" x14ac:dyDescent="0.2">
      <c r="A126" s="30" t="s">
        <v>239</v>
      </c>
      <c r="B126" s="29" t="s">
        <v>240</v>
      </c>
      <c r="C126" s="31" t="s">
        <v>14</v>
      </c>
      <c r="D126" s="22"/>
      <c r="E126" s="22"/>
      <c r="F126" s="22"/>
    </row>
    <row r="127" spans="1:6" s="39" customFormat="1" ht="60" hidden="1" x14ac:dyDescent="0.2">
      <c r="A127" s="30" t="s">
        <v>241</v>
      </c>
      <c r="B127" s="31" t="s">
        <v>242</v>
      </c>
      <c r="C127" s="31" t="s">
        <v>14</v>
      </c>
      <c r="D127" s="22"/>
      <c r="E127" s="22"/>
      <c r="F127" s="22"/>
    </row>
    <row r="128" spans="1:6" s="39" customFormat="1" ht="54.75" hidden="1" customHeight="1" x14ac:dyDescent="0.2">
      <c r="A128" s="30" t="s">
        <v>243</v>
      </c>
      <c r="B128" s="31" t="s">
        <v>244</v>
      </c>
      <c r="C128" s="31" t="s">
        <v>14</v>
      </c>
      <c r="D128" s="22"/>
      <c r="E128" s="22"/>
      <c r="F128" s="22"/>
    </row>
    <row r="129" spans="1:6" s="39" customFormat="1" ht="48" hidden="1" x14ac:dyDescent="0.2">
      <c r="A129" s="30" t="s">
        <v>245</v>
      </c>
      <c r="B129" s="31" t="s">
        <v>246</v>
      </c>
      <c r="C129" s="31" t="s">
        <v>14</v>
      </c>
      <c r="D129" s="22"/>
      <c r="E129" s="22"/>
      <c r="F129" s="22"/>
    </row>
    <row r="130" spans="1:6" s="39" customFormat="1" ht="36" x14ac:dyDescent="0.2">
      <c r="A130" s="77" t="s">
        <v>247</v>
      </c>
      <c r="B130" s="17" t="s">
        <v>248</v>
      </c>
      <c r="C130" s="17"/>
      <c r="D130" s="18">
        <f>D131+D133</f>
        <v>0</v>
      </c>
      <c r="E130" s="18">
        <f>E131+E133</f>
        <v>0</v>
      </c>
      <c r="F130" s="18">
        <f>F131+F133</f>
        <v>0</v>
      </c>
    </row>
    <row r="131" spans="1:6" s="39" customFormat="1" ht="24" x14ac:dyDescent="0.2">
      <c r="A131" s="78" t="s">
        <v>249</v>
      </c>
      <c r="B131" s="29" t="s">
        <v>250</v>
      </c>
      <c r="C131" s="29"/>
      <c r="D131" s="21">
        <f>D132</f>
        <v>0</v>
      </c>
      <c r="E131" s="21">
        <f>E132</f>
        <v>0</v>
      </c>
      <c r="F131" s="21">
        <f>F132</f>
        <v>0</v>
      </c>
    </row>
    <row r="132" spans="1:6" s="39" customFormat="1" ht="24" x14ac:dyDescent="0.2">
      <c r="A132" s="73" t="s">
        <v>251</v>
      </c>
      <c r="B132" s="31" t="s">
        <v>250</v>
      </c>
      <c r="C132" s="31" t="s">
        <v>14</v>
      </c>
      <c r="D132" s="22">
        <v>0</v>
      </c>
      <c r="E132" s="22">
        <v>0</v>
      </c>
      <c r="F132" s="22">
        <v>0</v>
      </c>
    </row>
    <row r="133" spans="1:6" s="39" customFormat="1" ht="24" x14ac:dyDescent="0.2">
      <c r="A133" s="78" t="s">
        <v>252</v>
      </c>
      <c r="B133" s="29" t="s">
        <v>253</v>
      </c>
      <c r="C133" s="29"/>
      <c r="D133" s="21">
        <f>D134</f>
        <v>0</v>
      </c>
      <c r="E133" s="21">
        <f>E134</f>
        <v>0</v>
      </c>
      <c r="F133" s="21">
        <f>F134</f>
        <v>0</v>
      </c>
    </row>
    <row r="134" spans="1:6" s="39" customFormat="1" ht="24" x14ac:dyDescent="0.2">
      <c r="A134" s="73" t="s">
        <v>254</v>
      </c>
      <c r="B134" s="31" t="s">
        <v>253</v>
      </c>
      <c r="C134" s="31" t="s">
        <v>14</v>
      </c>
      <c r="D134" s="22">
        <v>0</v>
      </c>
      <c r="E134" s="22">
        <v>0</v>
      </c>
      <c r="F134" s="22">
        <v>0</v>
      </c>
    </row>
    <row r="135" spans="1:6" ht="23.25" customHeight="1" x14ac:dyDescent="0.2">
      <c r="A135" s="16" t="s">
        <v>255</v>
      </c>
      <c r="B135" s="17" t="s">
        <v>256</v>
      </c>
      <c r="C135" s="17"/>
      <c r="D135" s="18">
        <f>D136</f>
        <v>265028.59999999998</v>
      </c>
      <c r="E135" s="18">
        <f>E136</f>
        <v>0</v>
      </c>
      <c r="F135" s="18">
        <f>F136</f>
        <v>0</v>
      </c>
    </row>
    <row r="136" spans="1:6" ht="23.25" customHeight="1" x14ac:dyDescent="0.2">
      <c r="A136" s="79" t="s">
        <v>257</v>
      </c>
      <c r="B136" s="17" t="s">
        <v>258</v>
      </c>
      <c r="C136" s="75"/>
      <c r="D136" s="80">
        <f>+D137</f>
        <v>265028.59999999998</v>
      </c>
      <c r="E136" s="80">
        <f>+E137</f>
        <v>0</v>
      </c>
      <c r="F136" s="80">
        <f>+F137</f>
        <v>0</v>
      </c>
    </row>
    <row r="137" spans="1:6" ht="23.25" customHeight="1" x14ac:dyDescent="0.2">
      <c r="A137" s="81" t="s">
        <v>259</v>
      </c>
      <c r="B137" s="29" t="s">
        <v>260</v>
      </c>
      <c r="C137" s="82"/>
      <c r="D137" s="83">
        <f>+D138+D139+D140+D141+D142+D143+D144+D145</f>
        <v>265028.59999999998</v>
      </c>
      <c r="E137" s="83"/>
      <c r="F137" s="83"/>
    </row>
    <row r="138" spans="1:6" ht="0.75" customHeight="1" x14ac:dyDescent="0.2">
      <c r="A138" s="84" t="s">
        <v>261</v>
      </c>
      <c r="B138" s="20" t="s">
        <v>262</v>
      </c>
      <c r="C138" s="20" t="s">
        <v>80</v>
      </c>
      <c r="D138" s="83"/>
      <c r="E138" s="83"/>
      <c r="F138" s="83"/>
    </row>
    <row r="139" spans="1:6" ht="42" hidden="1" customHeight="1" x14ac:dyDescent="0.2">
      <c r="A139" s="84" t="s">
        <v>263</v>
      </c>
      <c r="B139" s="20" t="s">
        <v>264</v>
      </c>
      <c r="C139" s="20" t="s">
        <v>14</v>
      </c>
      <c r="D139" s="83"/>
      <c r="E139" s="83"/>
      <c r="F139" s="83"/>
    </row>
    <row r="140" spans="1:6" ht="71.25" hidden="1" customHeight="1" x14ac:dyDescent="0.2">
      <c r="A140" s="84" t="s">
        <v>265</v>
      </c>
      <c r="B140" s="20" t="s">
        <v>266</v>
      </c>
      <c r="C140" s="20" t="s">
        <v>80</v>
      </c>
      <c r="D140" s="83"/>
      <c r="E140" s="83"/>
      <c r="F140" s="83"/>
    </row>
    <row r="141" spans="1:6" ht="72" hidden="1" customHeight="1" x14ac:dyDescent="0.2">
      <c r="A141" s="84" t="s">
        <v>267</v>
      </c>
      <c r="B141" s="20" t="s">
        <v>268</v>
      </c>
      <c r="C141" s="20" t="s">
        <v>80</v>
      </c>
      <c r="D141" s="83"/>
      <c r="E141" s="83"/>
      <c r="F141" s="83"/>
    </row>
    <row r="142" spans="1:6" ht="72.75" customHeight="1" x14ac:dyDescent="0.2">
      <c r="A142" s="84" t="s">
        <v>269</v>
      </c>
      <c r="B142" s="20" t="s">
        <v>270</v>
      </c>
      <c r="C142" s="20" t="s">
        <v>80</v>
      </c>
      <c r="D142" s="83">
        <v>39472</v>
      </c>
      <c r="E142" s="83"/>
      <c r="F142" s="83"/>
    </row>
    <row r="143" spans="1:6" ht="84" hidden="1" customHeight="1" x14ac:dyDescent="0.2">
      <c r="A143" s="84" t="s">
        <v>271</v>
      </c>
      <c r="B143" s="20" t="s">
        <v>272</v>
      </c>
      <c r="C143" s="20" t="s">
        <v>80</v>
      </c>
      <c r="D143" s="83"/>
      <c r="E143" s="83"/>
      <c r="F143" s="83"/>
    </row>
    <row r="144" spans="1:6" ht="1.5" hidden="1" customHeight="1" x14ac:dyDescent="0.2">
      <c r="A144" s="84" t="s">
        <v>273</v>
      </c>
      <c r="B144" s="20" t="s">
        <v>264</v>
      </c>
      <c r="C144" s="85" t="s">
        <v>80</v>
      </c>
      <c r="D144" s="83"/>
      <c r="E144" s="83"/>
      <c r="F144" s="83"/>
    </row>
    <row r="145" spans="1:6" ht="59.25" customHeight="1" x14ac:dyDescent="0.2">
      <c r="A145" s="84" t="s">
        <v>274</v>
      </c>
      <c r="B145" s="20" t="s">
        <v>275</v>
      </c>
      <c r="C145" s="20" t="s">
        <v>14</v>
      </c>
      <c r="D145" s="83">
        <v>225556.6</v>
      </c>
      <c r="E145" s="83"/>
      <c r="F145" s="83"/>
    </row>
    <row r="146" spans="1:6" ht="0.75" customHeight="1" x14ac:dyDescent="0.2">
      <c r="A146" s="86" t="s">
        <v>276</v>
      </c>
      <c r="B146" s="17" t="s">
        <v>277</v>
      </c>
      <c r="C146" s="17"/>
      <c r="D146" s="80"/>
      <c r="E146" s="80"/>
      <c r="F146" s="80"/>
    </row>
    <row r="147" spans="1:6" ht="0.75" hidden="1" customHeight="1" x14ac:dyDescent="0.2">
      <c r="A147" s="84" t="s">
        <v>278</v>
      </c>
      <c r="B147" s="20" t="s">
        <v>279</v>
      </c>
      <c r="C147" s="20" t="s">
        <v>280</v>
      </c>
      <c r="D147" s="83"/>
      <c r="E147" s="83"/>
      <c r="F147" s="83"/>
    </row>
    <row r="148" spans="1:6" ht="39.75" customHeight="1" x14ac:dyDescent="0.2">
      <c r="A148" s="87" t="s">
        <v>281</v>
      </c>
      <c r="B148" s="88" t="s">
        <v>282</v>
      </c>
      <c r="C148" s="89"/>
      <c r="D148" s="90">
        <f>+D149</f>
        <v>335399.26</v>
      </c>
      <c r="E148" s="90">
        <f>+E149</f>
        <v>492391.04000000004</v>
      </c>
      <c r="F148" s="90">
        <f>+F149</f>
        <v>497791.04000000004</v>
      </c>
    </row>
    <row r="149" spans="1:6" ht="15" customHeight="1" x14ac:dyDescent="0.2">
      <c r="A149" s="91" t="s">
        <v>283</v>
      </c>
      <c r="B149" s="92" t="s">
        <v>284</v>
      </c>
      <c r="C149" s="38"/>
      <c r="D149" s="22">
        <f>+D151+D152+D153+D154</f>
        <v>335399.26</v>
      </c>
      <c r="E149" s="22">
        <f>+E151+E152+E153+E154</f>
        <v>492391.04000000004</v>
      </c>
      <c r="F149" s="22">
        <f>+F151+F152+F153+F154</f>
        <v>497791.04000000004</v>
      </c>
    </row>
    <row r="150" spans="1:6" ht="36" customHeight="1" x14ac:dyDescent="0.2">
      <c r="A150" s="23" t="s">
        <v>285</v>
      </c>
      <c r="B150" s="24" t="s">
        <v>286</v>
      </c>
      <c r="C150" s="24" t="s">
        <v>14</v>
      </c>
      <c r="D150" s="22"/>
      <c r="E150" s="22"/>
      <c r="F150" s="22"/>
    </row>
    <row r="151" spans="1:6" ht="25.5" customHeight="1" x14ac:dyDescent="0.2">
      <c r="A151" s="23" t="s">
        <v>287</v>
      </c>
      <c r="B151" s="24" t="s">
        <v>288</v>
      </c>
      <c r="C151" s="24" t="s">
        <v>14</v>
      </c>
      <c r="D151" s="22">
        <v>50000</v>
      </c>
      <c r="E151" s="22">
        <v>50000</v>
      </c>
      <c r="F151" s="22">
        <v>50000</v>
      </c>
    </row>
    <row r="152" spans="1:6" ht="36" x14ac:dyDescent="0.2">
      <c r="A152" s="23" t="s">
        <v>289</v>
      </c>
      <c r="B152" s="24" t="s">
        <v>290</v>
      </c>
      <c r="C152" s="24" t="s">
        <v>14</v>
      </c>
      <c r="D152" s="22">
        <v>151300</v>
      </c>
      <c r="E152" s="22">
        <v>153000</v>
      </c>
      <c r="F152" s="22">
        <v>158400</v>
      </c>
    </row>
    <row r="153" spans="1:6" ht="24" x14ac:dyDescent="0.2">
      <c r="A153" s="23" t="s">
        <v>291</v>
      </c>
      <c r="B153" s="24" t="s">
        <v>292</v>
      </c>
      <c r="C153" s="24" t="s">
        <v>14</v>
      </c>
      <c r="D153" s="22">
        <f>289391.04-63410.78-91881</f>
        <v>134099.25999999998</v>
      </c>
      <c r="E153" s="22">
        <v>289391.04000000004</v>
      </c>
      <c r="F153" s="22">
        <v>289391.04000000004</v>
      </c>
    </row>
    <row r="154" spans="1:6" ht="48.75" thickBot="1" x14ac:dyDescent="0.25">
      <c r="A154" s="93" t="s">
        <v>293</v>
      </c>
      <c r="B154" s="94" t="s">
        <v>294</v>
      </c>
      <c r="C154" s="94" t="s">
        <v>40</v>
      </c>
      <c r="D154" s="22">
        <v>0</v>
      </c>
      <c r="E154" s="22">
        <v>0</v>
      </c>
      <c r="F154" s="22">
        <v>0</v>
      </c>
    </row>
    <row r="155" spans="1:6" ht="13.5" thickBot="1" x14ac:dyDescent="0.25">
      <c r="A155" s="95" t="s">
        <v>295</v>
      </c>
      <c r="B155" s="96"/>
      <c r="C155" s="96"/>
      <c r="D155" s="97">
        <f>+D7+D34+D45+D50+D61+D76+D86+D92+D109+D148+D130+D135</f>
        <v>46908181.759999998</v>
      </c>
      <c r="E155" s="97">
        <f>+E7+E34+E45+E50+E61+E76+E86+E92+E109+E148+E130+E135</f>
        <v>46456169.939999998</v>
      </c>
      <c r="F155" s="97">
        <f>+F7+F34+F45+F50+F61+F76+F86+F92+F109+F148+F130+F135</f>
        <v>42905249.939999998</v>
      </c>
    </row>
    <row r="157" spans="1:6" ht="15" x14ac:dyDescent="0.2">
      <c r="B157" s="98"/>
      <c r="D157" s="99"/>
      <c r="E157" s="99"/>
      <c r="F157" s="99"/>
    </row>
    <row r="159" spans="1:6" x14ac:dyDescent="0.2">
      <c r="D159" s="60"/>
      <c r="E159" s="60"/>
      <c r="F159" s="60"/>
    </row>
  </sheetData>
  <mergeCells count="9">
    <mergeCell ref="A1:C1"/>
    <mergeCell ref="D2:F2"/>
    <mergeCell ref="A3:F3"/>
    <mergeCell ref="A5:A6"/>
    <mergeCell ref="B5:B6"/>
    <mergeCell ref="C5:C6"/>
    <mergeCell ref="D5:D6"/>
    <mergeCell ref="E5:E6"/>
    <mergeCell ref="F5:F6"/>
  </mergeCells>
  <pageMargins left="0.70866141732283472" right="0.51181102362204722" top="0.74803149606299213" bottom="0.74803149606299213" header="0.31496062992125984" footer="0.31496062992125984"/>
  <pageSetup paperSize="9" scale="7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Прил.5 Распред.прогр</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dc:creator>
  <cp:lastModifiedBy>Ples</cp:lastModifiedBy>
  <dcterms:created xsi:type="dcterms:W3CDTF">2017-12-07T10:06:06Z</dcterms:created>
  <dcterms:modified xsi:type="dcterms:W3CDTF">2017-12-07T10:08:25Z</dcterms:modified>
</cp:coreProperties>
</file>